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ckup_Claudia_Silva\unidad D\Estados Fros 2014\Cierre 2014\Comunicación\"/>
    </mc:Choice>
  </mc:AlternateContent>
  <bookViews>
    <workbookView xWindow="120" yWindow="45" windowWidth="20640" windowHeight="10035"/>
  </bookViews>
  <sheets>
    <sheet name="Propiedades, Planta y Equipo" sheetId="1" r:id="rId1"/>
  </sheets>
  <definedNames>
    <definedName name="_xlnm._FilterDatabase" localSheetId="0" hidden="1">'Propiedades, Planta y Equipo'!$A$3:$K$89</definedName>
    <definedName name="_xlnm.Print_Area" localSheetId="0">'Propiedades, Planta y Equipo'!$A$1:$J$92</definedName>
  </definedNames>
  <calcPr calcId="152511"/>
</workbook>
</file>

<file path=xl/calcChain.xml><?xml version="1.0" encoding="utf-8"?>
<calcChain xmlns="http://schemas.openxmlformats.org/spreadsheetml/2006/main">
  <c r="D20" i="1" l="1"/>
  <c r="D25" i="1"/>
  <c r="D32" i="1"/>
  <c r="D63" i="1"/>
  <c r="D66" i="1"/>
  <c r="D34" i="1"/>
  <c r="D74" i="1" l="1"/>
  <c r="J89" i="1"/>
  <c r="J88" i="1" s="1"/>
  <c r="I89" i="1"/>
  <c r="I88" i="1" s="1"/>
  <c r="H89" i="1"/>
  <c r="H88" i="1" s="1"/>
  <c r="G89" i="1"/>
  <c r="F88" i="1"/>
  <c r="E88" i="1"/>
  <c r="D88" i="1"/>
  <c r="G88" i="1" s="1"/>
  <c r="J87" i="1"/>
  <c r="I87" i="1"/>
  <c r="I86" i="1" s="1"/>
  <c r="H87" i="1"/>
  <c r="H86" i="1" s="1"/>
  <c r="G87" i="1"/>
  <c r="G86" i="1" s="1"/>
  <c r="J86" i="1"/>
  <c r="F86" i="1"/>
  <c r="E86" i="1"/>
  <c r="D86" i="1"/>
  <c r="H85" i="1"/>
  <c r="G85" i="1"/>
  <c r="H84" i="1"/>
  <c r="G84" i="1"/>
  <c r="H83" i="1"/>
  <c r="G83" i="1"/>
  <c r="F82" i="1"/>
  <c r="E82" i="1"/>
  <c r="D82" i="1"/>
  <c r="H81" i="1"/>
  <c r="G81" i="1"/>
  <c r="H80" i="1"/>
  <c r="G80" i="1"/>
  <c r="H79" i="1"/>
  <c r="G79" i="1"/>
  <c r="G78" i="1" s="1"/>
  <c r="F78" i="1"/>
  <c r="E78" i="1"/>
  <c r="D78" i="1"/>
  <c r="H77" i="1"/>
  <c r="G77" i="1"/>
  <c r="H76" i="1"/>
  <c r="G76" i="1"/>
  <c r="H75" i="1"/>
  <c r="G75" i="1"/>
  <c r="F74" i="1"/>
  <c r="E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F66" i="1"/>
  <c r="E66" i="1"/>
  <c r="J65" i="1"/>
  <c r="I65" i="1"/>
  <c r="H65" i="1"/>
  <c r="G65" i="1"/>
  <c r="J64" i="1"/>
  <c r="I64" i="1"/>
  <c r="H64" i="1"/>
  <c r="G64" i="1"/>
  <c r="F64" i="1"/>
  <c r="E64" i="1"/>
  <c r="D64" i="1"/>
  <c r="J62" i="1"/>
  <c r="J61" i="1" s="1"/>
  <c r="I62" i="1"/>
  <c r="I61" i="1" s="1"/>
  <c r="H62" i="1"/>
  <c r="G62" i="1"/>
  <c r="H61" i="1"/>
  <c r="G61" i="1"/>
  <c r="F61" i="1"/>
  <c r="E61" i="1"/>
  <c r="D61" i="1"/>
  <c r="J60" i="1"/>
  <c r="I60" i="1"/>
  <c r="H60" i="1"/>
  <c r="G60" i="1"/>
  <c r="G59" i="1" s="1"/>
  <c r="J59" i="1"/>
  <c r="I59" i="1"/>
  <c r="H59" i="1"/>
  <c r="F59" i="1"/>
  <c r="E59" i="1"/>
  <c r="D59" i="1"/>
  <c r="J58" i="1"/>
  <c r="I58" i="1"/>
  <c r="H58" i="1"/>
  <c r="G58" i="1"/>
  <c r="J57" i="1"/>
  <c r="J56" i="1" s="1"/>
  <c r="I57" i="1"/>
  <c r="I56" i="1" s="1"/>
  <c r="H57" i="1"/>
  <c r="H56" i="1" s="1"/>
  <c r="G57" i="1"/>
  <c r="G56" i="1" s="1"/>
  <c r="F56" i="1"/>
  <c r="E56" i="1"/>
  <c r="D56" i="1"/>
  <c r="J55" i="1"/>
  <c r="I55" i="1"/>
  <c r="H55" i="1"/>
  <c r="G55" i="1"/>
  <c r="J54" i="1"/>
  <c r="I54" i="1"/>
  <c r="H54" i="1"/>
  <c r="G54" i="1"/>
  <c r="J53" i="1"/>
  <c r="I53" i="1"/>
  <c r="I52" i="1" s="1"/>
  <c r="H53" i="1"/>
  <c r="G53" i="1"/>
  <c r="G52" i="1" s="1"/>
  <c r="J52" i="1"/>
  <c r="F52" i="1"/>
  <c r="E52" i="1"/>
  <c r="D52" i="1"/>
  <c r="J51" i="1"/>
  <c r="I51" i="1"/>
  <c r="H51" i="1"/>
  <c r="H50" i="1" s="1"/>
  <c r="G51" i="1"/>
  <c r="G50" i="1" s="1"/>
  <c r="J50" i="1"/>
  <c r="I50" i="1"/>
  <c r="F50" i="1"/>
  <c r="E50" i="1"/>
  <c r="D50" i="1"/>
  <c r="J49" i="1"/>
  <c r="I49" i="1"/>
  <c r="H49" i="1"/>
  <c r="G49" i="1"/>
  <c r="J48" i="1"/>
  <c r="I48" i="1"/>
  <c r="H48" i="1"/>
  <c r="G48" i="1"/>
  <c r="J47" i="1"/>
  <c r="I47" i="1"/>
  <c r="H47" i="1"/>
  <c r="G47" i="1"/>
  <c r="J46" i="1"/>
  <c r="I46" i="1"/>
  <c r="H46" i="1"/>
  <c r="G46" i="1"/>
  <c r="J45" i="1"/>
  <c r="I45" i="1"/>
  <c r="H45" i="1"/>
  <c r="G45" i="1"/>
  <c r="J44" i="1"/>
  <c r="J43" i="1" s="1"/>
  <c r="I44" i="1"/>
  <c r="I43" i="1" s="1"/>
  <c r="H44" i="1"/>
  <c r="H43" i="1" s="1"/>
  <c r="G44" i="1"/>
  <c r="G43" i="1" s="1"/>
  <c r="F43" i="1"/>
  <c r="E43" i="1"/>
  <c r="D43" i="1"/>
  <c r="J42" i="1"/>
  <c r="J41" i="1" s="1"/>
  <c r="I42" i="1"/>
  <c r="I41" i="1" s="1"/>
  <c r="H42" i="1"/>
  <c r="H41" i="1" s="1"/>
  <c r="G42" i="1"/>
  <c r="G41" i="1" s="1"/>
  <c r="F41" i="1"/>
  <c r="E41" i="1"/>
  <c r="D41" i="1"/>
  <c r="J40" i="1"/>
  <c r="I40" i="1"/>
  <c r="I39" i="1" s="1"/>
  <c r="H40" i="1"/>
  <c r="H39" i="1" s="1"/>
  <c r="G40" i="1"/>
  <c r="G39" i="1" s="1"/>
  <c r="J39" i="1"/>
  <c r="F39" i="1"/>
  <c r="E39" i="1"/>
  <c r="D39" i="1"/>
  <c r="J38" i="1"/>
  <c r="I38" i="1"/>
  <c r="I37" i="1" s="1"/>
  <c r="H38" i="1"/>
  <c r="H37" i="1" s="1"/>
  <c r="G38" i="1"/>
  <c r="J37" i="1"/>
  <c r="G37" i="1"/>
  <c r="F37" i="1"/>
  <c r="E37" i="1"/>
  <c r="J36" i="1"/>
  <c r="I36" i="1"/>
  <c r="H36" i="1"/>
  <c r="G36" i="1"/>
  <c r="J35" i="1"/>
  <c r="J34" i="1" s="1"/>
  <c r="I35" i="1"/>
  <c r="I34" i="1" s="1"/>
  <c r="H35" i="1"/>
  <c r="H34" i="1" s="1"/>
  <c r="G35" i="1"/>
  <c r="G34" i="1" s="1"/>
  <c r="F34" i="1"/>
  <c r="E34" i="1"/>
  <c r="J33" i="1"/>
  <c r="I33" i="1"/>
  <c r="H33" i="1"/>
  <c r="H32" i="1" s="1"/>
  <c r="G33" i="1"/>
  <c r="G32" i="1" s="1"/>
  <c r="J32" i="1"/>
  <c r="I32" i="1"/>
  <c r="F32" i="1"/>
  <c r="E32" i="1"/>
  <c r="J31" i="1"/>
  <c r="J30" i="1" s="1"/>
  <c r="I31" i="1"/>
  <c r="H31" i="1"/>
  <c r="H30" i="1" s="1"/>
  <c r="G31" i="1"/>
  <c r="G30" i="1" s="1"/>
  <c r="I30" i="1"/>
  <c r="E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H25" i="1" s="1"/>
  <c r="G26" i="1"/>
  <c r="G25" i="1" s="1"/>
  <c r="J25" i="1"/>
  <c r="I25" i="1"/>
  <c r="F25" i="1"/>
  <c r="E25" i="1"/>
  <c r="H24" i="1"/>
  <c r="G24" i="1"/>
  <c r="H23" i="1"/>
  <c r="G23" i="1"/>
  <c r="H22" i="1"/>
  <c r="G22" i="1"/>
  <c r="H21" i="1"/>
  <c r="G21" i="1"/>
  <c r="F20" i="1"/>
  <c r="E20" i="1"/>
  <c r="J19" i="1"/>
  <c r="I19" i="1"/>
  <c r="H19" i="1"/>
  <c r="G19" i="1"/>
  <c r="J18" i="1"/>
  <c r="J17" i="1" s="1"/>
  <c r="I18" i="1"/>
  <c r="H18" i="1"/>
  <c r="H17" i="1" s="1"/>
  <c r="G18" i="1"/>
  <c r="G17" i="1" s="1"/>
  <c r="I17" i="1"/>
  <c r="F17" i="1"/>
  <c r="E17" i="1"/>
  <c r="E9" i="1" s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I10" i="1" s="1"/>
  <c r="H11" i="1"/>
  <c r="H10" i="1" s="1"/>
  <c r="G11" i="1"/>
  <c r="G10" i="1" s="1"/>
  <c r="J10" i="1"/>
  <c r="D10" i="1"/>
  <c r="D9" i="1"/>
  <c r="J8" i="1"/>
  <c r="J7" i="1" s="1"/>
  <c r="I8" i="1"/>
  <c r="I7" i="1" s="1"/>
  <c r="H8" i="1"/>
  <c r="H7" i="1" s="1"/>
  <c r="G8" i="1"/>
  <c r="G7" i="1" s="1"/>
  <c r="E7" i="1"/>
  <c r="D7" i="1"/>
  <c r="J6" i="1"/>
  <c r="J5" i="1" s="1"/>
  <c r="I6" i="1"/>
  <c r="I5" i="1" s="1"/>
  <c r="H6" i="1"/>
  <c r="H5" i="1" s="1"/>
  <c r="G6" i="1"/>
  <c r="G5" i="1" s="1"/>
  <c r="F5" i="1"/>
  <c r="E5" i="1"/>
  <c r="D5" i="1"/>
  <c r="E3" i="1"/>
  <c r="D3" i="1"/>
  <c r="I66" i="1" l="1"/>
  <c r="E63" i="1"/>
  <c r="G82" i="1"/>
  <c r="H52" i="1"/>
  <c r="H78" i="1"/>
  <c r="H82" i="1"/>
  <c r="H74" i="1"/>
  <c r="J78" i="1"/>
  <c r="I20" i="1"/>
  <c r="F63" i="1"/>
  <c r="I82" i="1"/>
  <c r="G74" i="1"/>
  <c r="G20" i="1"/>
  <c r="G9" i="1" s="1"/>
  <c r="G66" i="1"/>
  <c r="H20" i="1"/>
  <c r="H9" i="1" s="1"/>
  <c r="H66" i="1"/>
  <c r="J74" i="1"/>
  <c r="I9" i="1"/>
  <c r="J20" i="1"/>
  <c r="J9" i="1" s="1"/>
  <c r="J66" i="1"/>
  <c r="I74" i="1"/>
  <c r="I78" i="1"/>
  <c r="J82" i="1"/>
  <c r="H63" i="1" l="1"/>
  <c r="H4" i="1" s="1"/>
  <c r="H3" i="1" s="1"/>
  <c r="I63" i="1"/>
  <c r="I4" i="1" s="1"/>
  <c r="I3" i="1" s="1"/>
  <c r="G63" i="1"/>
  <c r="G4" i="1" s="1"/>
  <c r="G3" i="1" s="1"/>
  <c r="J63" i="1"/>
  <c r="J4" i="1" s="1"/>
</calcChain>
</file>

<file path=xl/sharedStrings.xml><?xml version="1.0" encoding="utf-8"?>
<sst xmlns="http://schemas.openxmlformats.org/spreadsheetml/2006/main" count="99" uniqueCount="72">
  <si>
    <t>SALDOS</t>
  </si>
  <si>
    <t>Ajuste Seven</t>
  </si>
  <si>
    <t>Ajuste SIIF</t>
  </si>
  <si>
    <t>Saldo SEVEN</t>
  </si>
  <si>
    <t>Saldo Inventarios</t>
  </si>
  <si>
    <t>Saldo SIIF</t>
  </si>
  <si>
    <t>Debe</t>
  </si>
  <si>
    <t>haber</t>
  </si>
  <si>
    <t>Haber</t>
  </si>
  <si>
    <t>ACTIVOS</t>
  </si>
  <si>
    <t>PROPIEDADES, PLANTA Y EQUIPO</t>
  </si>
  <si>
    <t>TERRENOS</t>
  </si>
  <si>
    <t>Urbanos</t>
  </si>
  <si>
    <t>CONSTRUCCIONES EN CURSO</t>
  </si>
  <si>
    <t>Edificaciones</t>
  </si>
  <si>
    <t>BIENES MUEBLES EN BODEGA</t>
  </si>
  <si>
    <t>Maquinaria y Equipo</t>
  </si>
  <si>
    <t>Equipos y Máquinas para Construcción</t>
  </si>
  <si>
    <t>Equipos de Recreación y Deporte</t>
  </si>
  <si>
    <t>Herramientas y Accesorios</t>
  </si>
  <si>
    <t>Equipo de Música</t>
  </si>
  <si>
    <t>Armamento de Vigilancia</t>
  </si>
  <si>
    <t>Otros</t>
  </si>
  <si>
    <t>Equipo Médico y Científico</t>
  </si>
  <si>
    <t>Equipo de Laboratorio</t>
  </si>
  <si>
    <t>Equipo de Medicina</t>
  </si>
  <si>
    <t>Muebles, Enseres y Equipo de Oficina</t>
  </si>
  <si>
    <t>Equipos y Máquinas para Oficina</t>
  </si>
  <si>
    <t>Muebles y Enseres</t>
  </si>
  <si>
    <t>Equipo de Enseñanza</t>
  </si>
  <si>
    <t>Libros para Dependencias</t>
  </si>
  <si>
    <t>Equipo de Comunicación y Computación</t>
  </si>
  <si>
    <t>Equipo para Comunicación</t>
  </si>
  <si>
    <t>Equipo para Computación</t>
  </si>
  <si>
    <t>Licencias</t>
  </si>
  <si>
    <t>Software</t>
  </si>
  <si>
    <t>Equipo de Transporte</t>
  </si>
  <si>
    <t>Equipo de Comedor y Cocina</t>
  </si>
  <si>
    <t>Otros Bienes Muebles en Bodega</t>
  </si>
  <si>
    <t>Libros de Biblioteca</t>
  </si>
  <si>
    <t>PROPIEDAD, PLANTA Y EQUIPO EN MANTENIMIENTO</t>
  </si>
  <si>
    <t>PROPIEDADES, PLANTA Y EQUIPO NO EXPLOTADOS</t>
  </si>
  <si>
    <t>EDIFICACIONES</t>
  </si>
  <si>
    <t>Edificios y Casas</t>
  </si>
  <si>
    <t>MAQUINARIA Y EQUIPO</t>
  </si>
  <si>
    <t>Equipo de Construcción</t>
  </si>
  <si>
    <t>Equipo de Recreación y Deporte</t>
  </si>
  <si>
    <t>Otra Maquinaria y Equipo</t>
  </si>
  <si>
    <t>EQUIPO MEDICO Y CIENTIFICO</t>
  </si>
  <si>
    <t>8+9</t>
  </si>
  <si>
    <t>MUEBLES, ENSERES Y EQUIPO DE OFICINA</t>
  </si>
  <si>
    <t>Equipo y Máquina de Oficina</t>
  </si>
  <si>
    <t>Otros Muebles, Enseres y Equip. de Oficina</t>
  </si>
  <si>
    <t>EQUIPOS DE COMUNICACION Y COMPUTACION</t>
  </si>
  <si>
    <t>Equipo de Comunicación</t>
  </si>
  <si>
    <t>Equipo de Computación</t>
  </si>
  <si>
    <t>EQUIPO DE TRANSPORTE</t>
  </si>
  <si>
    <t>Terrestre</t>
  </si>
  <si>
    <t>EQUIPOS DE COMEDOR Y COCINA</t>
  </si>
  <si>
    <t>Equipo de Restaurante y Cafetería</t>
  </si>
  <si>
    <t>DEPRECIACION ACUMULADA</t>
  </si>
  <si>
    <t>Equipo de Ayuda Audiovisual</t>
  </si>
  <si>
    <t>Otros Maquinaria y Equipo</t>
  </si>
  <si>
    <t>Equipo de medicina</t>
  </si>
  <si>
    <t>Otros Equipo Médico y Científico</t>
  </si>
  <si>
    <t>Equipos y Máquinas de Oficina</t>
  </si>
  <si>
    <t>Otros Muebles, Enseres y Equipo de Oficina</t>
  </si>
  <si>
    <t>Equipos de Comunicación y Computación</t>
  </si>
  <si>
    <t>Líneas Telefónicas</t>
  </si>
  <si>
    <t>Equipos de Comedor y Cocina</t>
  </si>
  <si>
    <t>Maquinaria y Equipo de Restaurante</t>
  </si>
  <si>
    <t>CONCILIACION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</si>
</sst>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MS Sans Serif"/>
      <family val="2"/>
    </font>
    <font>
      <b/>
      <sz val="11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DDD5E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5" fillId="0" borderId="8" xfId="0" applyNumberFormat="1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4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40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40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0" fontId="1" fillId="2" borderId="6" xfId="0" applyNumberFormat="1" applyFont="1" applyFill="1" applyBorder="1" applyAlignment="1" applyProtection="1">
      <alignment horizontal="center"/>
      <protection locked="0"/>
    </xf>
    <xf numFmtId="40" fontId="2" fillId="2" borderId="13" xfId="0" applyNumberFormat="1" applyFont="1" applyFill="1" applyBorder="1" applyAlignment="1" applyProtection="1"/>
    <xf numFmtId="40" fontId="6" fillId="2" borderId="14" xfId="0" applyNumberFormat="1" applyFont="1" applyFill="1" applyBorder="1" applyAlignment="1" applyProtection="1"/>
    <xf numFmtId="40" fontId="1" fillId="2" borderId="13" xfId="0" applyNumberFormat="1" applyFont="1" applyFill="1" applyBorder="1" applyAlignment="1" applyProtection="1"/>
    <xf numFmtId="40" fontId="6" fillId="2" borderId="15" xfId="0" applyNumberFormat="1" applyFont="1" applyFill="1" applyBorder="1" applyAlignment="1" applyProtection="1">
      <protection locked="0"/>
    </xf>
    <xf numFmtId="40" fontId="1" fillId="2" borderId="15" xfId="0" applyNumberFormat="1" applyFont="1" applyFill="1" applyBorder="1" applyAlignment="1" applyProtection="1"/>
    <xf numFmtId="40" fontId="2" fillId="2" borderId="6" xfId="0" applyNumberFormat="1" applyFont="1" applyFill="1" applyBorder="1" applyAlignment="1" applyProtection="1"/>
    <xf numFmtId="40" fontId="6" fillId="2" borderId="15" xfId="0" applyNumberFormat="1" applyFont="1" applyFill="1" applyBorder="1" applyAlignment="1" applyProtection="1"/>
    <xf numFmtId="40" fontId="6" fillId="2" borderId="14" xfId="0" applyNumberFormat="1" applyFont="1" applyFill="1" applyBorder="1" applyAlignment="1" applyProtection="1">
      <protection locked="0"/>
    </xf>
    <xf numFmtId="40" fontId="1" fillId="2" borderId="3" xfId="0" applyNumberFormat="1" applyFont="1" applyFill="1" applyBorder="1" applyAlignment="1" applyProtection="1"/>
    <xf numFmtId="40" fontId="6" fillId="2" borderId="9" xfId="0" applyNumberFormat="1" applyFont="1" applyFill="1" applyBorder="1" applyAlignment="1" applyProtection="1">
      <protection locked="0"/>
    </xf>
    <xf numFmtId="40" fontId="6" fillId="2" borderId="0" xfId="0" applyNumberFormat="1" applyFont="1" applyFill="1" applyBorder="1" applyAlignment="1" applyProtection="1">
      <protection locked="0"/>
    </xf>
    <xf numFmtId="40" fontId="1" fillId="3" borderId="10" xfId="0" applyNumberFormat="1" applyFont="1" applyFill="1" applyBorder="1" applyAlignment="1" applyProtection="1">
      <protection locked="0"/>
    </xf>
    <xf numFmtId="40" fontId="2" fillId="3" borderId="13" xfId="0" applyNumberFormat="1" applyFont="1" applyFill="1" applyBorder="1" applyAlignment="1" applyProtection="1"/>
    <xf numFmtId="40" fontId="1" fillId="3" borderId="14" xfId="0" applyNumberFormat="1" applyFont="1" applyFill="1" applyBorder="1" applyAlignment="1" applyProtection="1"/>
    <xf numFmtId="40" fontId="1" fillId="3" borderId="13" xfId="0" applyNumberFormat="1" applyFont="1" applyFill="1" applyBorder="1" applyAlignment="1" applyProtection="1"/>
    <xf numFmtId="40" fontId="6" fillId="3" borderId="15" xfId="0" applyNumberFormat="1" applyFont="1" applyFill="1" applyBorder="1" applyAlignment="1" applyProtection="1">
      <protection locked="0"/>
    </xf>
    <xf numFmtId="40" fontId="1" fillId="3" borderId="15" xfId="0" applyNumberFormat="1" applyFont="1" applyFill="1" applyBorder="1" applyAlignment="1" applyProtection="1"/>
    <xf numFmtId="40" fontId="2" fillId="3" borderId="10" xfId="0" applyNumberFormat="1" applyFont="1" applyFill="1" applyBorder="1" applyAlignment="1" applyProtection="1"/>
    <xf numFmtId="40" fontId="6" fillId="3" borderId="14" xfId="0" applyNumberFormat="1" applyFont="1" applyFill="1" applyBorder="1" applyAlignment="1" applyProtection="1">
      <protection locked="0"/>
    </xf>
    <xf numFmtId="40" fontId="1" fillId="4" borderId="10" xfId="0" applyNumberFormat="1" applyFont="1" applyFill="1" applyBorder="1" applyAlignment="1" applyProtection="1">
      <alignment horizontal="center"/>
      <protection locked="0"/>
    </xf>
    <xf numFmtId="40" fontId="2" fillId="4" borderId="13" xfId="0" applyNumberFormat="1" applyFont="1" applyFill="1" applyBorder="1" applyAlignment="1" applyProtection="1"/>
    <xf numFmtId="40" fontId="1" fillId="4" borderId="14" xfId="0" applyNumberFormat="1" applyFont="1" applyFill="1" applyBorder="1" applyAlignment="1" applyProtection="1"/>
    <xf numFmtId="40" fontId="1" fillId="4" borderId="13" xfId="0" applyNumberFormat="1" applyFont="1" applyFill="1" applyBorder="1" applyAlignment="1" applyProtection="1"/>
    <xf numFmtId="40" fontId="6" fillId="4" borderId="0" xfId="0" applyNumberFormat="1" applyFont="1" applyFill="1" applyBorder="1" applyAlignment="1" applyProtection="1">
      <protection locked="0"/>
    </xf>
    <xf numFmtId="40" fontId="1" fillId="4" borderId="15" xfId="0" applyNumberFormat="1" applyFont="1" applyFill="1" applyBorder="1" applyAlignment="1" applyProtection="1"/>
    <xf numFmtId="40" fontId="2" fillId="4" borderId="6" xfId="0" applyNumberFormat="1" applyFont="1" applyFill="1" applyBorder="1" applyAlignment="1" applyProtection="1"/>
    <xf numFmtId="40" fontId="1" fillId="4" borderId="12" xfId="0" applyNumberFormat="1" applyFont="1" applyFill="1" applyBorder="1" applyAlignment="1" applyProtection="1"/>
    <xf numFmtId="40" fontId="6" fillId="4" borderId="12" xfId="0" applyNumberFormat="1" applyFont="1" applyFill="1" applyBorder="1" applyAlignment="1" applyProtection="1">
      <protection locked="0"/>
    </xf>
    <xf numFmtId="40" fontId="6" fillId="4" borderId="15" xfId="0" applyNumberFormat="1" applyFont="1" applyFill="1" applyBorder="1" applyAlignment="1" applyProtection="1">
      <protection locked="0"/>
    </xf>
    <xf numFmtId="40" fontId="6" fillId="4" borderId="14" xfId="0" applyNumberFormat="1" applyFont="1" applyFill="1" applyBorder="1" applyAlignment="1" applyProtection="1">
      <protection locked="0"/>
    </xf>
    <xf numFmtId="40" fontId="6" fillId="4" borderId="8" xfId="0" applyNumberFormat="1" applyFont="1" applyFill="1" applyBorder="1" applyAlignment="1" applyProtection="1">
      <protection locked="0"/>
    </xf>
    <xf numFmtId="40" fontId="2" fillId="4" borderId="1" xfId="0" applyNumberFormat="1" applyFont="1" applyFill="1" applyBorder="1" applyAlignment="1" applyProtection="1"/>
    <xf numFmtId="40" fontId="1" fillId="4" borderId="1" xfId="0" applyNumberFormat="1" applyFont="1" applyFill="1" applyBorder="1" applyAlignment="1" applyProtection="1"/>
    <xf numFmtId="40" fontId="6" fillId="4" borderId="7" xfId="0" applyNumberFormat="1" applyFont="1" applyFill="1" applyBorder="1" applyAlignment="1" applyProtection="1">
      <protection locked="0"/>
    </xf>
    <xf numFmtId="40" fontId="1" fillId="4" borderId="11" xfId="0" applyNumberFormat="1" applyFont="1" applyFill="1" applyBorder="1" applyAlignment="1" applyProtection="1"/>
    <xf numFmtId="40" fontId="1" fillId="5" borderId="11" xfId="0" applyNumberFormat="1" applyFont="1" applyFill="1" applyBorder="1" applyAlignment="1" applyProtection="1">
      <alignment horizontal="center"/>
      <protection locked="0"/>
    </xf>
    <xf numFmtId="40" fontId="1" fillId="5" borderId="12" xfId="0" applyNumberFormat="1" applyFont="1" applyFill="1" applyBorder="1" applyAlignment="1" applyProtection="1">
      <alignment horizontal="center"/>
      <protection locked="0"/>
    </xf>
    <xf numFmtId="40" fontId="2" fillId="5" borderId="13" xfId="0" applyNumberFormat="1" applyFont="1" applyFill="1" applyBorder="1" applyAlignment="1" applyProtection="1"/>
    <xf numFmtId="40" fontId="1" fillId="5" borderId="14" xfId="0" applyNumberFormat="1" applyFont="1" applyFill="1" applyBorder="1" applyAlignment="1" applyProtection="1"/>
    <xf numFmtId="40" fontId="1" fillId="5" borderId="13" xfId="0" applyNumberFormat="1" applyFont="1" applyFill="1" applyBorder="1" applyAlignment="1" applyProtection="1"/>
    <xf numFmtId="40" fontId="6" fillId="5" borderId="15" xfId="0" applyNumberFormat="1" applyFont="1" applyFill="1" applyBorder="1" applyAlignment="1" applyProtection="1"/>
    <xf numFmtId="40" fontId="6" fillId="5" borderId="12" xfId="0" applyNumberFormat="1" applyFont="1" applyFill="1" applyBorder="1" applyAlignment="1" applyProtection="1"/>
    <xf numFmtId="40" fontId="1" fillId="5" borderId="15" xfId="0" applyNumberFormat="1" applyFont="1" applyFill="1" applyBorder="1" applyAlignment="1" applyProtection="1"/>
    <xf numFmtId="40" fontId="2" fillId="5" borderId="10" xfId="0" applyNumberFormat="1" applyFont="1" applyFill="1" applyBorder="1" applyAlignment="1" applyProtection="1"/>
    <xf numFmtId="40" fontId="6" fillId="5" borderId="14" xfId="0" applyNumberFormat="1" applyFont="1" applyFill="1" applyBorder="1" applyAlignment="1" applyProtection="1"/>
    <xf numFmtId="40" fontId="6" fillId="5" borderId="9" xfId="0" applyNumberFormat="1" applyFont="1" applyFill="1" applyBorder="1" applyAlignment="1" applyProtection="1"/>
    <xf numFmtId="40" fontId="1" fillId="5" borderId="12" xfId="0" applyNumberFormat="1" applyFont="1" applyFill="1" applyBorder="1" applyAlignment="1" applyProtection="1"/>
    <xf numFmtId="40" fontId="2" fillId="5" borderId="3" xfId="0" applyNumberFormat="1" applyFont="1" applyFill="1" applyBorder="1" applyAlignment="1" applyProtection="1"/>
    <xf numFmtId="40" fontId="6" fillId="5" borderId="0" xfId="0" applyNumberFormat="1" applyFont="1" applyFill="1" applyBorder="1" applyAlignment="1" applyProtection="1"/>
    <xf numFmtId="40" fontId="1" fillId="6" borderId="4" xfId="0" applyNumberFormat="1" applyFont="1" applyFill="1" applyBorder="1" applyAlignment="1" applyProtection="1">
      <alignment horizontal="center"/>
      <protection locked="0"/>
    </xf>
    <xf numFmtId="40" fontId="1" fillId="6" borderId="6" xfId="0" applyNumberFormat="1" applyFont="1" applyFill="1" applyBorder="1" applyAlignment="1" applyProtection="1">
      <alignment horizontal="center"/>
      <protection locked="0"/>
    </xf>
    <xf numFmtId="40" fontId="2" fillId="6" borderId="13" xfId="0" applyNumberFormat="1" applyFont="1" applyFill="1" applyBorder="1" applyAlignment="1" applyProtection="1"/>
    <xf numFmtId="40" fontId="1" fillId="6" borderId="14" xfId="0" applyNumberFormat="1" applyFont="1" applyFill="1" applyBorder="1" applyAlignment="1" applyProtection="1"/>
    <xf numFmtId="40" fontId="1" fillId="6" borderId="13" xfId="0" applyNumberFormat="1" applyFont="1" applyFill="1" applyBorder="1" applyAlignment="1" applyProtection="1"/>
    <xf numFmtId="40" fontId="6" fillId="6" borderId="15" xfId="0" applyNumberFormat="1" applyFont="1" applyFill="1" applyBorder="1" applyAlignment="1" applyProtection="1"/>
    <xf numFmtId="40" fontId="1" fillId="6" borderId="15" xfId="0" applyNumberFormat="1" applyFont="1" applyFill="1" applyBorder="1" applyAlignment="1" applyProtection="1"/>
    <xf numFmtId="40" fontId="2" fillId="6" borderId="10" xfId="0" applyNumberFormat="1" applyFont="1" applyFill="1" applyBorder="1" applyAlignment="1" applyProtection="1"/>
    <xf numFmtId="40" fontId="6" fillId="6" borderId="14" xfId="0" applyNumberFormat="1" applyFont="1" applyFill="1" applyBorder="1" applyAlignment="1" applyProtection="1"/>
    <xf numFmtId="40" fontId="1" fillId="6" borderId="12" xfId="0" applyNumberFormat="1" applyFont="1" applyFill="1" applyBorder="1" applyAlignment="1" applyProtection="1"/>
    <xf numFmtId="40" fontId="2" fillId="6" borderId="3" xfId="0" applyNumberFormat="1" applyFont="1" applyFill="1" applyBorder="1" applyAlignment="1" applyProtection="1"/>
    <xf numFmtId="40" fontId="1" fillId="6" borderId="3" xfId="0" applyNumberFormat="1" applyFont="1" applyFill="1" applyBorder="1" applyAlignment="1" applyProtection="1"/>
    <xf numFmtId="40" fontId="6" fillId="6" borderId="9" xfId="0" applyNumberFormat="1" applyFont="1" applyFill="1" applyBorder="1" applyAlignment="1" applyProtection="1"/>
    <xf numFmtId="40" fontId="6" fillId="6" borderId="0" xfId="0" applyNumberFormat="1" applyFont="1" applyFill="1" applyBorder="1" applyAlignment="1" applyProtection="1"/>
    <xf numFmtId="40" fontId="1" fillId="6" borderId="3" xfId="0" applyNumberFormat="1" applyFont="1" applyFill="1" applyBorder="1" applyAlignment="1" applyProtection="1">
      <alignment horizontal="right" vertical="center"/>
    </xf>
    <xf numFmtId="40" fontId="1" fillId="6" borderId="12" xfId="0" applyNumberFormat="1" applyFont="1" applyFill="1" applyBorder="1" applyAlignment="1" applyProtection="1">
      <alignment horizontal="right" vertical="center"/>
    </xf>
    <xf numFmtId="40" fontId="1" fillId="6" borderId="9" xfId="0" applyNumberFormat="1" applyFont="1" applyFill="1" applyBorder="1" applyAlignment="1" applyProtection="1">
      <alignment horizontal="right" vertical="center"/>
    </xf>
    <xf numFmtId="40" fontId="1" fillId="6" borderId="13" xfId="0" applyNumberFormat="1" applyFont="1" applyFill="1" applyBorder="1" applyAlignment="1" applyProtection="1">
      <alignment horizontal="right" vertical="center"/>
    </xf>
    <xf numFmtId="40" fontId="1" fillId="6" borderId="15" xfId="0" applyNumberFormat="1" applyFont="1" applyFill="1" applyBorder="1" applyAlignment="1" applyProtection="1">
      <alignment horizontal="right" vertical="center"/>
    </xf>
    <xf numFmtId="40" fontId="1" fillId="6" borderId="14" xfId="0" applyNumberFormat="1" applyFont="1" applyFill="1" applyBorder="1" applyAlignment="1" applyProtection="1">
      <alignment horizontal="right" vertical="center"/>
    </xf>
    <xf numFmtId="40" fontId="6" fillId="4" borderId="11" xfId="0" applyNumberFormat="1" applyFont="1" applyFill="1" applyBorder="1" applyAlignment="1" applyProtection="1">
      <alignment horizontal="right" vertical="center"/>
      <protection locked="0"/>
    </xf>
    <xf numFmtId="40" fontId="6" fillId="4" borderId="7" xfId="0" applyNumberFormat="1" applyFont="1" applyFill="1" applyBorder="1" applyAlignment="1" applyProtection="1">
      <alignment horizontal="right" vertical="center"/>
      <protection locked="0"/>
    </xf>
    <xf numFmtId="40" fontId="6" fillId="4" borderId="15" xfId="0" applyNumberFormat="1" applyFont="1" applyFill="1" applyBorder="1" applyAlignment="1" applyProtection="1">
      <alignment horizontal="right" vertical="center"/>
      <protection locked="0"/>
    </xf>
    <xf numFmtId="40" fontId="6" fillId="4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40" fontId="1" fillId="0" borderId="4" xfId="0" applyNumberFormat="1" applyFont="1" applyFill="1" applyBorder="1" applyAlignment="1" applyProtection="1">
      <alignment horizontal="center" vertical="center"/>
      <protection locked="0"/>
    </xf>
    <xf numFmtId="40" fontId="1" fillId="0" borderId="5" xfId="0" applyNumberFormat="1" applyFont="1" applyFill="1" applyBorder="1" applyAlignment="1" applyProtection="1">
      <alignment horizontal="center" vertical="center"/>
      <protection locked="0"/>
    </xf>
    <xf numFmtId="40" fontId="1" fillId="0" borderId="6" xfId="0" applyNumberFormat="1" applyFont="1" applyFill="1" applyBorder="1" applyAlignment="1" applyProtection="1">
      <alignment horizontal="center" vertical="center"/>
      <protection locked="0"/>
    </xf>
    <xf numFmtId="40" fontId="1" fillId="5" borderId="4" xfId="0" applyNumberFormat="1" applyFont="1" applyFill="1" applyBorder="1" applyAlignment="1" applyProtection="1">
      <alignment horizontal="center"/>
      <protection locked="0"/>
    </xf>
    <xf numFmtId="40" fontId="1" fillId="5" borderId="6" xfId="0" applyNumberFormat="1" applyFont="1" applyFill="1" applyBorder="1" applyAlignment="1" applyProtection="1">
      <alignment horizontal="center"/>
      <protection locked="0"/>
    </xf>
    <xf numFmtId="40" fontId="1" fillId="6" borderId="5" xfId="0" applyNumberFormat="1" applyFont="1" applyFill="1" applyBorder="1" applyAlignment="1" applyProtection="1">
      <alignment horizontal="center"/>
      <protection locked="0"/>
    </xf>
    <xf numFmtId="40" fontId="1" fillId="6" borderId="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5E7"/>
      <color rgb="FF93E3FF"/>
      <color rgb="FF5BD4FF"/>
      <color rgb="FFB8E08C"/>
      <color rgb="FFFFCC99"/>
      <color rgb="FFFFEBAB"/>
      <color rgb="FFFFFF99"/>
      <color rgb="FFFED2F6"/>
      <color rgb="FF49E4F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7"/>
  <sheetViews>
    <sheetView tabSelected="1" zoomScaleNormal="100" workbookViewId="0">
      <pane xSplit="3" ySplit="2" topLeftCell="D78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RowHeight="12.75" x14ac:dyDescent="0.2"/>
  <cols>
    <col min="1" max="1" width="5.140625" style="28" bestFit="1" customWidth="1"/>
    <col min="2" max="2" width="11.5703125" style="27" bestFit="1" customWidth="1"/>
    <col min="3" max="3" width="49.85546875" style="27" customWidth="1"/>
    <col min="4" max="4" width="18.140625" style="26" bestFit="1" customWidth="1"/>
    <col min="5" max="5" width="18.7109375" style="26" bestFit="1" customWidth="1"/>
    <col min="6" max="6" width="18.140625" style="26" bestFit="1" customWidth="1"/>
    <col min="7" max="7" width="16.42578125" style="26" bestFit="1" customWidth="1"/>
    <col min="8" max="8" width="14" style="26" bestFit="1" customWidth="1"/>
    <col min="9" max="9" width="16.42578125" style="26" bestFit="1" customWidth="1"/>
    <col min="10" max="10" width="15.140625" style="26" bestFit="1" customWidth="1"/>
    <col min="11" max="13" width="11.42578125" style="26"/>
    <col min="14" max="16384" width="11.42578125" style="27"/>
  </cols>
  <sheetData>
    <row r="1" spans="1:13" s="23" customFormat="1" ht="13.5" customHeight="1" thickBot="1" x14ac:dyDescent="0.25">
      <c r="A1" s="103" t="s">
        <v>71</v>
      </c>
      <c r="B1" s="104"/>
      <c r="C1" s="105"/>
      <c r="D1" s="109" t="s">
        <v>0</v>
      </c>
      <c r="E1" s="110"/>
      <c r="F1" s="111"/>
      <c r="G1" s="112" t="s">
        <v>1</v>
      </c>
      <c r="H1" s="113"/>
      <c r="I1" s="114" t="s">
        <v>2</v>
      </c>
      <c r="J1" s="115"/>
      <c r="K1" s="22"/>
      <c r="L1" s="22"/>
      <c r="M1" s="22"/>
    </row>
    <row r="2" spans="1:13" s="23" customFormat="1" ht="13.5" customHeight="1" thickBot="1" x14ac:dyDescent="0.25">
      <c r="A2" s="106"/>
      <c r="B2" s="107"/>
      <c r="C2" s="108"/>
      <c r="D2" s="29" t="s">
        <v>3</v>
      </c>
      <c r="E2" s="41" t="s">
        <v>4</v>
      </c>
      <c r="F2" s="49" t="s">
        <v>5</v>
      </c>
      <c r="G2" s="65" t="s">
        <v>6</v>
      </c>
      <c r="H2" s="66" t="s">
        <v>7</v>
      </c>
      <c r="I2" s="79" t="s">
        <v>6</v>
      </c>
      <c r="J2" s="80" t="s">
        <v>8</v>
      </c>
      <c r="K2" s="22"/>
      <c r="L2" s="22"/>
      <c r="M2" s="22"/>
    </row>
    <row r="3" spans="1:13" s="25" customFormat="1" ht="15" x14ac:dyDescent="0.2">
      <c r="A3" s="1"/>
      <c r="B3" s="2">
        <v>1</v>
      </c>
      <c r="C3" s="3" t="s">
        <v>9</v>
      </c>
      <c r="D3" s="30">
        <f>D4</f>
        <v>0</v>
      </c>
      <c r="E3" s="42">
        <f>E4</f>
        <v>0</v>
      </c>
      <c r="F3" s="50">
        <v>0</v>
      </c>
      <c r="G3" s="67">
        <f t="shared" ref="G3:I3" si="0">G4</f>
        <v>0</v>
      </c>
      <c r="H3" s="67">
        <f t="shared" si="0"/>
        <v>0</v>
      </c>
      <c r="I3" s="81">
        <f t="shared" si="0"/>
        <v>0</v>
      </c>
      <c r="J3" s="81">
        <v>0</v>
      </c>
      <c r="K3" s="24"/>
      <c r="L3" s="24"/>
      <c r="M3" s="24"/>
    </row>
    <row r="4" spans="1:13" ht="13.5" thickBot="1" x14ac:dyDescent="0.25">
      <c r="A4" s="4"/>
      <c r="B4" s="5">
        <v>16</v>
      </c>
      <c r="C4" s="6" t="s">
        <v>10</v>
      </c>
      <c r="D4" s="31">
        <v>0</v>
      </c>
      <c r="E4" s="43">
        <v>0</v>
      </c>
      <c r="F4" s="51">
        <v>0</v>
      </c>
      <c r="G4" s="68">
        <f t="shared" ref="G4:J4" si="1">G5+G7+G9+G37+G39+G41+G43+G50+G52+G56+G59+G61+G63</f>
        <v>0</v>
      </c>
      <c r="H4" s="68">
        <f t="shared" si="1"/>
        <v>0</v>
      </c>
      <c r="I4" s="82">
        <f t="shared" si="1"/>
        <v>0</v>
      </c>
      <c r="J4" s="82">
        <f t="shared" si="1"/>
        <v>0</v>
      </c>
    </row>
    <row r="5" spans="1:13" x14ac:dyDescent="0.2">
      <c r="A5" s="7"/>
      <c r="B5" s="8">
        <v>1605</v>
      </c>
      <c r="C5" s="9" t="s">
        <v>11</v>
      </c>
      <c r="D5" s="32">
        <f>D6</f>
        <v>0</v>
      </c>
      <c r="E5" s="44">
        <f>E6</f>
        <v>0</v>
      </c>
      <c r="F5" s="52">
        <f>F6</f>
        <v>0</v>
      </c>
      <c r="G5" s="69">
        <f t="shared" ref="G5:J5" si="2">SUM(G6)</f>
        <v>0</v>
      </c>
      <c r="H5" s="69">
        <f t="shared" si="2"/>
        <v>0</v>
      </c>
      <c r="I5" s="83">
        <f t="shared" si="2"/>
        <v>0</v>
      </c>
      <c r="J5" s="83">
        <f t="shared" si="2"/>
        <v>0</v>
      </c>
    </row>
    <row r="6" spans="1:13" x14ac:dyDescent="0.2">
      <c r="A6" s="10">
        <v>19</v>
      </c>
      <c r="B6" s="11">
        <v>160501</v>
      </c>
      <c r="C6" s="12" t="s">
        <v>12</v>
      </c>
      <c r="D6" s="33">
        <v>0</v>
      </c>
      <c r="E6" s="45">
        <v>0</v>
      </c>
      <c r="F6" s="53">
        <v>0</v>
      </c>
      <c r="G6" s="70">
        <f>IF(E6&gt;D6,E6-D6,0)</f>
        <v>0</v>
      </c>
      <c r="H6" s="71">
        <f>IF(E6&lt;D6,D6-E6,0)</f>
        <v>0</v>
      </c>
      <c r="I6" s="84">
        <f t="shared" ref="I6" si="3">IF(F6&lt;E6,E6-F6,0)</f>
        <v>0</v>
      </c>
      <c r="J6" s="84">
        <f t="shared" ref="J6" si="4">IF(E6&lt;F6,F6-E6,0)</f>
        <v>0</v>
      </c>
    </row>
    <row r="7" spans="1:13" x14ac:dyDescent="0.2">
      <c r="A7" s="10"/>
      <c r="B7" s="13">
        <v>1615</v>
      </c>
      <c r="C7" s="14" t="s">
        <v>13</v>
      </c>
      <c r="D7" s="34">
        <f>SUM(D8)</f>
        <v>0</v>
      </c>
      <c r="E7" s="46">
        <f>E8</f>
        <v>0</v>
      </c>
      <c r="F7" s="54">
        <v>0</v>
      </c>
      <c r="G7" s="72">
        <f t="shared" ref="G7:J7" si="5">SUM(G8)</f>
        <v>0</v>
      </c>
      <c r="H7" s="72">
        <f t="shared" si="5"/>
        <v>0</v>
      </c>
      <c r="I7" s="85">
        <f t="shared" si="5"/>
        <v>0</v>
      </c>
      <c r="J7" s="85">
        <f t="shared" si="5"/>
        <v>0</v>
      </c>
    </row>
    <row r="8" spans="1:13" ht="13.5" thickBot="1" x14ac:dyDescent="0.25">
      <c r="A8" s="10"/>
      <c r="B8" s="11">
        <v>161501</v>
      </c>
      <c r="C8" s="12" t="s">
        <v>14</v>
      </c>
      <c r="D8" s="33">
        <v>0</v>
      </c>
      <c r="E8" s="45">
        <v>0</v>
      </c>
      <c r="F8" s="53">
        <v>0</v>
      </c>
      <c r="G8" s="70">
        <f>IF(E8&gt;D8,E8-D8,0)</f>
        <v>0</v>
      </c>
      <c r="H8" s="71">
        <f>IF(E8&lt;D8,D8-E8,0)</f>
        <v>0</v>
      </c>
      <c r="I8" s="84">
        <f t="shared" ref="I8" si="6">IF(F8&lt;E8,E8-F8,0)</f>
        <v>0</v>
      </c>
      <c r="J8" s="84">
        <f t="shared" ref="J8" si="7">IF(E8&lt;F8,F8-E8,0)</f>
        <v>0</v>
      </c>
    </row>
    <row r="9" spans="1:13" ht="15.75" thickBot="1" x14ac:dyDescent="0.25">
      <c r="A9" s="15"/>
      <c r="B9" s="16">
        <v>1635</v>
      </c>
      <c r="C9" s="17" t="s">
        <v>15</v>
      </c>
      <c r="D9" s="35">
        <f>D20+D25+D32</f>
        <v>0</v>
      </c>
      <c r="E9" s="47">
        <f>E10+E17+E20+E25+E30+E32+E34+E399</f>
        <v>0</v>
      </c>
      <c r="F9" s="55">
        <v>0</v>
      </c>
      <c r="G9" s="73">
        <f>G10+G17+G20+G25+G30+G32+G34</f>
        <v>0</v>
      </c>
      <c r="H9" s="73">
        <f t="shared" ref="H9:J9" si="8">H10+H17+H20+H25+H30+H32+H34</f>
        <v>0</v>
      </c>
      <c r="I9" s="86">
        <f t="shared" si="8"/>
        <v>0</v>
      </c>
      <c r="J9" s="86">
        <f t="shared" si="8"/>
        <v>0</v>
      </c>
    </row>
    <row r="10" spans="1:13" x14ac:dyDescent="0.2">
      <c r="A10" s="10"/>
      <c r="B10" s="13">
        <v>163501</v>
      </c>
      <c r="C10" s="14" t="s">
        <v>16</v>
      </c>
      <c r="D10" s="34">
        <f>D11+D12+D13+D14+D15+D16</f>
        <v>0</v>
      </c>
      <c r="E10" s="46">
        <v>0</v>
      </c>
      <c r="F10" s="56">
        <v>0</v>
      </c>
      <c r="G10" s="72">
        <f>SUM(G11:G16)</f>
        <v>0</v>
      </c>
      <c r="H10" s="72">
        <f t="shared" ref="H10:J10" si="9">SUM(H11:H16)</f>
        <v>0</v>
      </c>
      <c r="I10" s="85">
        <f t="shared" si="9"/>
        <v>0</v>
      </c>
      <c r="J10" s="85">
        <f t="shared" si="9"/>
        <v>0</v>
      </c>
    </row>
    <row r="11" spans="1:13" x14ac:dyDescent="0.2">
      <c r="A11" s="10">
        <v>6</v>
      </c>
      <c r="B11" s="11">
        <v>16350101</v>
      </c>
      <c r="C11" s="12" t="s">
        <v>17</v>
      </c>
      <c r="D11" s="33">
        <v>0</v>
      </c>
      <c r="E11" s="45">
        <v>0</v>
      </c>
      <c r="F11" s="57">
        <v>0</v>
      </c>
      <c r="G11" s="70">
        <f>IF(E11&gt;D11,E11-D11,0)</f>
        <v>0</v>
      </c>
      <c r="H11" s="71">
        <f>IF(E11&lt;D11,D11-E11,0)</f>
        <v>0</v>
      </c>
      <c r="I11" s="84">
        <f t="shared" ref="I11:I16" si="10">IF(F11&lt;E11,E11-F11,0)</f>
        <v>0</v>
      </c>
      <c r="J11" s="84">
        <f t="shared" ref="J11:J40" si="11">IF(E11&lt;F11,F11-E11,0)</f>
        <v>0</v>
      </c>
    </row>
    <row r="12" spans="1:13" x14ac:dyDescent="0.2">
      <c r="A12" s="10">
        <v>7</v>
      </c>
      <c r="B12" s="11">
        <v>16350102</v>
      </c>
      <c r="C12" s="12" t="s">
        <v>18</v>
      </c>
      <c r="D12" s="33">
        <v>0</v>
      </c>
      <c r="E12" s="45">
        <v>0</v>
      </c>
      <c r="F12" s="57">
        <v>0</v>
      </c>
      <c r="G12" s="70">
        <f t="shared" ref="G12:G62" si="12">IF(E12&gt;D12,E12-D12,0)</f>
        <v>0</v>
      </c>
      <c r="H12" s="71">
        <f t="shared" ref="H12:I57" si="13">IF(E12&lt;D12,D12-E12,0)</f>
        <v>0</v>
      </c>
      <c r="I12" s="84">
        <f t="shared" si="10"/>
        <v>0</v>
      </c>
      <c r="J12" s="84">
        <f t="shared" si="11"/>
        <v>0</v>
      </c>
    </row>
    <row r="13" spans="1:13" x14ac:dyDescent="0.2">
      <c r="A13" s="10">
        <v>12</v>
      </c>
      <c r="B13" s="11">
        <v>16350103</v>
      </c>
      <c r="C13" s="12" t="s">
        <v>19</v>
      </c>
      <c r="D13" s="33">
        <v>0</v>
      </c>
      <c r="E13" s="45">
        <v>0</v>
      </c>
      <c r="F13" s="57">
        <v>0</v>
      </c>
      <c r="G13" s="70">
        <f t="shared" si="12"/>
        <v>0</v>
      </c>
      <c r="H13" s="71">
        <f t="shared" si="13"/>
        <v>0</v>
      </c>
      <c r="I13" s="84">
        <f t="shared" si="10"/>
        <v>0</v>
      </c>
      <c r="J13" s="84">
        <f t="shared" si="11"/>
        <v>0</v>
      </c>
    </row>
    <row r="14" spans="1:13" x14ac:dyDescent="0.2">
      <c r="A14" s="10">
        <v>13</v>
      </c>
      <c r="B14" s="11">
        <v>16350104</v>
      </c>
      <c r="C14" s="12" t="s">
        <v>20</v>
      </c>
      <c r="D14" s="33">
        <v>0</v>
      </c>
      <c r="E14" s="45">
        <v>0</v>
      </c>
      <c r="F14" s="57">
        <v>0</v>
      </c>
      <c r="G14" s="70">
        <f t="shared" si="12"/>
        <v>0</v>
      </c>
      <c r="H14" s="71">
        <f t="shared" si="13"/>
        <v>0</v>
      </c>
      <c r="I14" s="84">
        <f t="shared" si="10"/>
        <v>0</v>
      </c>
      <c r="J14" s="84">
        <f t="shared" si="11"/>
        <v>0</v>
      </c>
    </row>
    <row r="15" spans="1:13" x14ac:dyDescent="0.2">
      <c r="A15" s="10">
        <v>1</v>
      </c>
      <c r="B15" s="11">
        <v>16350105</v>
      </c>
      <c r="C15" s="12" t="s">
        <v>21</v>
      </c>
      <c r="D15" s="33">
        <v>0</v>
      </c>
      <c r="E15" s="45">
        <v>0</v>
      </c>
      <c r="F15" s="57">
        <v>0</v>
      </c>
      <c r="G15" s="70">
        <f t="shared" si="12"/>
        <v>0</v>
      </c>
      <c r="H15" s="71">
        <f t="shared" si="13"/>
        <v>0</v>
      </c>
      <c r="I15" s="84">
        <f t="shared" si="10"/>
        <v>0</v>
      </c>
      <c r="J15" s="84">
        <f t="shared" si="11"/>
        <v>0</v>
      </c>
    </row>
    <row r="16" spans="1:13" ht="13.5" thickBot="1" x14ac:dyDescent="0.25">
      <c r="A16" s="10"/>
      <c r="B16" s="11">
        <v>16350190</v>
      </c>
      <c r="C16" s="12" t="s">
        <v>22</v>
      </c>
      <c r="D16" s="33">
        <v>0</v>
      </c>
      <c r="E16" s="45">
        <v>0</v>
      </c>
      <c r="F16" s="57">
        <v>0</v>
      </c>
      <c r="G16" s="70">
        <f t="shared" si="12"/>
        <v>0</v>
      </c>
      <c r="H16" s="71">
        <f t="shared" si="13"/>
        <v>0</v>
      </c>
      <c r="I16" s="84">
        <f t="shared" si="10"/>
        <v>0</v>
      </c>
      <c r="J16" s="84">
        <f t="shared" si="11"/>
        <v>0</v>
      </c>
    </row>
    <row r="17" spans="1:10" s="27" customFormat="1" x14ac:dyDescent="0.2">
      <c r="A17" s="10"/>
      <c r="B17" s="13">
        <v>163502</v>
      </c>
      <c r="C17" s="14" t="s">
        <v>23</v>
      </c>
      <c r="D17" s="34">
        <v>0</v>
      </c>
      <c r="E17" s="46">
        <f>E18+E19</f>
        <v>0</v>
      </c>
      <c r="F17" s="52">
        <f>F18+F19</f>
        <v>0</v>
      </c>
      <c r="G17" s="72">
        <f t="shared" ref="G17:J17" si="14">SUM(G18:G19)</f>
        <v>0</v>
      </c>
      <c r="H17" s="72">
        <f t="shared" si="14"/>
        <v>0</v>
      </c>
      <c r="I17" s="85">
        <f t="shared" si="14"/>
        <v>0</v>
      </c>
      <c r="J17" s="85">
        <f t="shared" si="14"/>
        <v>0</v>
      </c>
    </row>
    <row r="18" spans="1:10" s="27" customFormat="1" x14ac:dyDescent="0.2">
      <c r="A18" s="10">
        <v>8</v>
      </c>
      <c r="B18" s="11">
        <v>16350201</v>
      </c>
      <c r="C18" s="12" t="s">
        <v>24</v>
      </c>
      <c r="D18" s="33">
        <v>0</v>
      </c>
      <c r="E18" s="45">
        <v>0</v>
      </c>
      <c r="F18" s="58">
        <v>0</v>
      </c>
      <c r="G18" s="70">
        <f t="shared" si="12"/>
        <v>0</v>
      </c>
      <c r="H18" s="71">
        <f t="shared" si="13"/>
        <v>0</v>
      </c>
      <c r="I18" s="84">
        <f t="shared" si="13"/>
        <v>0</v>
      </c>
      <c r="J18" s="84">
        <f t="shared" si="11"/>
        <v>0</v>
      </c>
    </row>
    <row r="19" spans="1:10" s="27" customFormat="1" ht="13.5" thickBot="1" x14ac:dyDescent="0.25">
      <c r="A19" s="10">
        <v>9</v>
      </c>
      <c r="B19" s="11">
        <v>16350202</v>
      </c>
      <c r="C19" s="12" t="s">
        <v>25</v>
      </c>
      <c r="D19" s="33">
        <v>0</v>
      </c>
      <c r="E19" s="45">
        <v>0</v>
      </c>
      <c r="F19" s="59">
        <v>0</v>
      </c>
      <c r="G19" s="70">
        <f t="shared" si="12"/>
        <v>0</v>
      </c>
      <c r="H19" s="71">
        <f t="shared" si="13"/>
        <v>0</v>
      </c>
      <c r="I19" s="84">
        <f t="shared" si="13"/>
        <v>0</v>
      </c>
      <c r="J19" s="84">
        <f t="shared" si="11"/>
        <v>0</v>
      </c>
    </row>
    <row r="20" spans="1:10" s="27" customFormat="1" x14ac:dyDescent="0.2">
      <c r="A20" s="10"/>
      <c r="B20" s="13">
        <v>163503</v>
      </c>
      <c r="C20" s="14" t="s">
        <v>26</v>
      </c>
      <c r="D20" s="34">
        <f>D21+D22+D23+D24</f>
        <v>0</v>
      </c>
      <c r="E20" s="46">
        <f>E21+E22+E23+E24</f>
        <v>0</v>
      </c>
      <c r="F20" s="52">
        <f>F21</f>
        <v>0</v>
      </c>
      <c r="G20" s="72">
        <f>SUM(G21:G24)</f>
        <v>0</v>
      </c>
      <c r="H20" s="72">
        <f>SUM(H21:H24)</f>
        <v>0</v>
      </c>
      <c r="I20" s="96">
        <f t="shared" si="13"/>
        <v>0</v>
      </c>
      <c r="J20" s="96">
        <f t="shared" si="11"/>
        <v>0</v>
      </c>
    </row>
    <row r="21" spans="1:10" s="27" customFormat="1" x14ac:dyDescent="0.2">
      <c r="A21" s="10">
        <v>10</v>
      </c>
      <c r="B21" s="11">
        <v>16350301</v>
      </c>
      <c r="C21" s="12" t="s">
        <v>27</v>
      </c>
      <c r="D21" s="33">
        <v>0</v>
      </c>
      <c r="E21" s="45">
        <v>0</v>
      </c>
      <c r="F21" s="101">
        <v>0</v>
      </c>
      <c r="G21" s="70">
        <f t="shared" si="12"/>
        <v>0</v>
      </c>
      <c r="H21" s="71">
        <f t="shared" si="13"/>
        <v>0</v>
      </c>
      <c r="I21" s="97"/>
      <c r="J21" s="97"/>
    </row>
    <row r="22" spans="1:10" s="27" customFormat="1" x14ac:dyDescent="0.2">
      <c r="A22" s="10">
        <v>15</v>
      </c>
      <c r="B22" s="11">
        <v>16350302</v>
      </c>
      <c r="C22" s="12" t="s">
        <v>28</v>
      </c>
      <c r="D22" s="33">
        <v>0</v>
      </c>
      <c r="E22" s="45">
        <v>0</v>
      </c>
      <c r="F22" s="101"/>
      <c r="G22" s="70">
        <f t="shared" si="12"/>
        <v>0</v>
      </c>
      <c r="H22" s="71">
        <f t="shared" si="13"/>
        <v>0</v>
      </c>
      <c r="I22" s="97"/>
      <c r="J22" s="97"/>
    </row>
    <row r="23" spans="1:10" s="27" customFormat="1" x14ac:dyDescent="0.2">
      <c r="A23" s="10"/>
      <c r="B23" s="11">
        <v>16350303</v>
      </c>
      <c r="C23" s="12" t="s">
        <v>29</v>
      </c>
      <c r="D23" s="33">
        <v>0</v>
      </c>
      <c r="E23" s="45">
        <v>0</v>
      </c>
      <c r="F23" s="101"/>
      <c r="G23" s="70">
        <f t="shared" si="12"/>
        <v>0</v>
      </c>
      <c r="H23" s="71">
        <f t="shared" si="13"/>
        <v>0</v>
      </c>
      <c r="I23" s="97"/>
      <c r="J23" s="97"/>
    </row>
    <row r="24" spans="1:10" s="27" customFormat="1" ht="13.5" thickBot="1" x14ac:dyDescent="0.25">
      <c r="A24" s="10">
        <v>14</v>
      </c>
      <c r="B24" s="11">
        <v>16350304</v>
      </c>
      <c r="C24" s="12" t="s">
        <v>30</v>
      </c>
      <c r="D24" s="33">
        <v>0</v>
      </c>
      <c r="E24" s="45">
        <v>0</v>
      </c>
      <c r="F24" s="102"/>
      <c r="G24" s="70">
        <f t="shared" si="12"/>
        <v>0</v>
      </c>
      <c r="H24" s="71">
        <f t="shared" si="13"/>
        <v>0</v>
      </c>
      <c r="I24" s="98"/>
      <c r="J24" s="98"/>
    </row>
    <row r="25" spans="1:10" s="27" customFormat="1" x14ac:dyDescent="0.2">
      <c r="A25" s="10"/>
      <c r="B25" s="13">
        <v>163504</v>
      </c>
      <c r="C25" s="14" t="s">
        <v>31</v>
      </c>
      <c r="D25" s="34">
        <f>D26+D27+D28+D29</f>
        <v>0</v>
      </c>
      <c r="E25" s="46">
        <f>E26+E27+E28+E29</f>
        <v>0</v>
      </c>
      <c r="F25" s="52">
        <f>F26</f>
        <v>0</v>
      </c>
      <c r="G25" s="72">
        <f t="shared" ref="G25:J25" si="15">SUM(G26:G29)</f>
        <v>0</v>
      </c>
      <c r="H25" s="72">
        <f t="shared" si="15"/>
        <v>0</v>
      </c>
      <c r="I25" s="85">
        <f t="shared" si="15"/>
        <v>0</v>
      </c>
      <c r="J25" s="85">
        <f t="shared" si="15"/>
        <v>0</v>
      </c>
    </row>
    <row r="26" spans="1:10" s="27" customFormat="1" x14ac:dyDescent="0.2">
      <c r="A26" s="10">
        <v>5</v>
      </c>
      <c r="B26" s="11">
        <v>16350401</v>
      </c>
      <c r="C26" s="12" t="s">
        <v>32</v>
      </c>
      <c r="D26" s="33">
        <v>0</v>
      </c>
      <c r="E26" s="45">
        <v>0</v>
      </c>
      <c r="F26" s="101">
        <v>0</v>
      </c>
      <c r="G26" s="70">
        <f t="shared" si="12"/>
        <v>0</v>
      </c>
      <c r="H26" s="71">
        <f t="shared" si="13"/>
        <v>0</v>
      </c>
      <c r="I26" s="84">
        <f t="shared" si="13"/>
        <v>0</v>
      </c>
      <c r="J26" s="84">
        <f t="shared" si="11"/>
        <v>0</v>
      </c>
    </row>
    <row r="27" spans="1:10" s="27" customFormat="1" x14ac:dyDescent="0.2">
      <c r="A27" s="10">
        <v>18</v>
      </c>
      <c r="B27" s="11">
        <v>16350402</v>
      </c>
      <c r="C27" s="12" t="s">
        <v>33</v>
      </c>
      <c r="D27" s="33">
        <v>0</v>
      </c>
      <c r="E27" s="45">
        <v>0</v>
      </c>
      <c r="F27" s="101"/>
      <c r="G27" s="70">
        <f t="shared" si="12"/>
        <v>0</v>
      </c>
      <c r="H27" s="71">
        <f t="shared" si="13"/>
        <v>0</v>
      </c>
      <c r="I27" s="84">
        <f t="shared" si="13"/>
        <v>0</v>
      </c>
      <c r="J27" s="84">
        <f t="shared" si="11"/>
        <v>0</v>
      </c>
    </row>
    <row r="28" spans="1:10" s="27" customFormat="1" x14ac:dyDescent="0.2">
      <c r="A28" s="10">
        <v>22</v>
      </c>
      <c r="B28" s="11">
        <v>16350403</v>
      </c>
      <c r="C28" s="12" t="s">
        <v>34</v>
      </c>
      <c r="D28" s="33">
        <v>0</v>
      </c>
      <c r="E28" s="45">
        <v>0</v>
      </c>
      <c r="F28" s="101"/>
      <c r="G28" s="70">
        <f t="shared" si="12"/>
        <v>0</v>
      </c>
      <c r="H28" s="71">
        <f t="shared" si="13"/>
        <v>0</v>
      </c>
      <c r="I28" s="84">
        <f t="shared" si="13"/>
        <v>0</v>
      </c>
      <c r="J28" s="84">
        <f t="shared" si="11"/>
        <v>0</v>
      </c>
    </row>
    <row r="29" spans="1:10" s="27" customFormat="1" ht="13.5" thickBot="1" x14ac:dyDescent="0.25">
      <c r="A29" s="10">
        <v>23</v>
      </c>
      <c r="B29" s="11">
        <v>16350404</v>
      </c>
      <c r="C29" s="12" t="s">
        <v>35</v>
      </c>
      <c r="D29" s="33">
        <v>0</v>
      </c>
      <c r="E29" s="45">
        <v>0</v>
      </c>
      <c r="F29" s="102"/>
      <c r="G29" s="70">
        <f t="shared" si="12"/>
        <v>0</v>
      </c>
      <c r="H29" s="71">
        <f t="shared" si="13"/>
        <v>0</v>
      </c>
      <c r="I29" s="84">
        <f t="shared" si="13"/>
        <v>0</v>
      </c>
      <c r="J29" s="84">
        <f t="shared" si="11"/>
        <v>0</v>
      </c>
    </row>
    <row r="30" spans="1:10" s="27" customFormat="1" x14ac:dyDescent="0.2">
      <c r="A30" s="10"/>
      <c r="B30" s="13">
        <v>163505</v>
      </c>
      <c r="C30" s="14" t="s">
        <v>36</v>
      </c>
      <c r="D30" s="34">
        <v>0</v>
      </c>
      <c r="E30" s="46">
        <f t="shared" ref="E30:J30" si="16">SUM(E31)</f>
        <v>0</v>
      </c>
      <c r="F30" s="56">
        <v>0</v>
      </c>
      <c r="G30" s="72">
        <f t="shared" si="16"/>
        <v>0</v>
      </c>
      <c r="H30" s="72">
        <f t="shared" si="16"/>
        <v>0</v>
      </c>
      <c r="I30" s="85">
        <f t="shared" si="16"/>
        <v>0</v>
      </c>
      <c r="J30" s="85">
        <f t="shared" si="16"/>
        <v>0</v>
      </c>
    </row>
    <row r="31" spans="1:10" s="27" customFormat="1" x14ac:dyDescent="0.2">
      <c r="A31" s="10"/>
      <c r="B31" s="11">
        <v>16350501</v>
      </c>
      <c r="C31" s="12" t="s">
        <v>36</v>
      </c>
      <c r="D31" s="33">
        <v>0</v>
      </c>
      <c r="E31" s="45">
        <v>0</v>
      </c>
      <c r="F31" s="57">
        <v>0</v>
      </c>
      <c r="G31" s="70">
        <f t="shared" si="12"/>
        <v>0</v>
      </c>
      <c r="H31" s="71">
        <f t="shared" si="13"/>
        <v>0</v>
      </c>
      <c r="I31" s="84">
        <f t="shared" si="13"/>
        <v>0</v>
      </c>
      <c r="J31" s="84">
        <f t="shared" si="11"/>
        <v>0</v>
      </c>
    </row>
    <row r="32" spans="1:10" s="27" customFormat="1" x14ac:dyDescent="0.2">
      <c r="A32" s="10"/>
      <c r="B32" s="13">
        <v>163511</v>
      </c>
      <c r="C32" s="14" t="s">
        <v>37</v>
      </c>
      <c r="D32" s="34">
        <f t="shared" ref="D32:J32" si="17">SUM(D33)</f>
        <v>0</v>
      </c>
      <c r="E32" s="46">
        <f t="shared" si="17"/>
        <v>0</v>
      </c>
      <c r="F32" s="56">
        <f>F33</f>
        <v>0</v>
      </c>
      <c r="G32" s="72">
        <f t="shared" si="17"/>
        <v>0</v>
      </c>
      <c r="H32" s="72">
        <f t="shared" si="17"/>
        <v>0</v>
      </c>
      <c r="I32" s="85">
        <f t="shared" si="17"/>
        <v>0</v>
      </c>
      <c r="J32" s="85">
        <f t="shared" si="17"/>
        <v>0</v>
      </c>
    </row>
    <row r="33" spans="1:10" s="27" customFormat="1" x14ac:dyDescent="0.2">
      <c r="A33" s="10">
        <v>4</v>
      </c>
      <c r="B33" s="11">
        <v>16351101</v>
      </c>
      <c r="C33" s="12" t="s">
        <v>37</v>
      </c>
      <c r="D33" s="36">
        <v>0</v>
      </c>
      <c r="E33" s="45">
        <v>0</v>
      </c>
      <c r="F33" s="57">
        <v>0</v>
      </c>
      <c r="G33" s="70">
        <f t="shared" si="12"/>
        <v>0</v>
      </c>
      <c r="H33" s="71">
        <f t="shared" si="13"/>
        <v>0</v>
      </c>
      <c r="I33" s="84">
        <f t="shared" si="13"/>
        <v>0</v>
      </c>
      <c r="J33" s="84">
        <f t="shared" si="11"/>
        <v>0</v>
      </c>
    </row>
    <row r="34" spans="1:10" s="27" customFormat="1" x14ac:dyDescent="0.2">
      <c r="A34" s="10"/>
      <c r="B34" s="13">
        <v>163590</v>
      </c>
      <c r="C34" s="14" t="s">
        <v>38</v>
      </c>
      <c r="D34" s="34">
        <f>+D35+D36</f>
        <v>0</v>
      </c>
      <c r="E34" s="46">
        <f>E35+E36</f>
        <v>0</v>
      </c>
      <c r="F34" s="56">
        <f>F35+F36</f>
        <v>0</v>
      </c>
      <c r="G34" s="72">
        <f t="shared" ref="G34:J34" si="18">SUM(G35:G36)</f>
        <v>0</v>
      </c>
      <c r="H34" s="72">
        <f t="shared" si="18"/>
        <v>0</v>
      </c>
      <c r="I34" s="85">
        <f t="shared" si="18"/>
        <v>0</v>
      </c>
      <c r="J34" s="85">
        <f t="shared" si="18"/>
        <v>0</v>
      </c>
    </row>
    <row r="35" spans="1:10" s="27" customFormat="1" x14ac:dyDescent="0.2">
      <c r="A35" s="10">
        <v>14</v>
      </c>
      <c r="B35" s="11">
        <v>16359001</v>
      </c>
      <c r="C35" s="12" t="s">
        <v>39</v>
      </c>
      <c r="D35" s="33">
        <v>0</v>
      </c>
      <c r="E35" s="45">
        <v>0</v>
      </c>
      <c r="F35" s="57">
        <v>0</v>
      </c>
      <c r="G35" s="70">
        <f t="shared" si="12"/>
        <v>0</v>
      </c>
      <c r="H35" s="71">
        <f t="shared" si="13"/>
        <v>0</v>
      </c>
      <c r="I35" s="84">
        <f t="shared" si="13"/>
        <v>0</v>
      </c>
      <c r="J35" s="84">
        <f t="shared" si="11"/>
        <v>0</v>
      </c>
    </row>
    <row r="36" spans="1:10" s="27" customFormat="1" ht="13.5" thickBot="1" x14ac:dyDescent="0.25">
      <c r="A36" s="4"/>
      <c r="B36" s="18">
        <v>16359090</v>
      </c>
      <c r="C36" s="19" t="s">
        <v>22</v>
      </c>
      <c r="D36" s="33">
        <v>0</v>
      </c>
      <c r="E36" s="45">
        <v>0</v>
      </c>
      <c r="F36" s="57">
        <v>0</v>
      </c>
      <c r="G36" s="70">
        <f t="shared" si="12"/>
        <v>0</v>
      </c>
      <c r="H36" s="71">
        <f t="shared" si="13"/>
        <v>0</v>
      </c>
      <c r="I36" s="84">
        <f t="shared" si="13"/>
        <v>0</v>
      </c>
      <c r="J36" s="84">
        <f t="shared" si="11"/>
        <v>0</v>
      </c>
    </row>
    <row r="37" spans="1:10" s="27" customFormat="1" x14ac:dyDescent="0.2">
      <c r="A37" s="10"/>
      <c r="B37" s="13">
        <v>1636</v>
      </c>
      <c r="C37" s="14" t="s">
        <v>40</v>
      </c>
      <c r="D37" s="32">
        <v>0</v>
      </c>
      <c r="E37" s="44">
        <f t="shared" ref="E37:J37" si="19">SUM(E38)</f>
        <v>0</v>
      </c>
      <c r="F37" s="52">
        <f t="shared" si="19"/>
        <v>0</v>
      </c>
      <c r="G37" s="69">
        <f t="shared" si="19"/>
        <v>0</v>
      </c>
      <c r="H37" s="69">
        <f t="shared" si="19"/>
        <v>0</v>
      </c>
      <c r="I37" s="83">
        <f t="shared" si="19"/>
        <v>0</v>
      </c>
      <c r="J37" s="83">
        <f t="shared" si="19"/>
        <v>0</v>
      </c>
    </row>
    <row r="38" spans="1:10" s="27" customFormat="1" ht="13.5" thickBot="1" x14ac:dyDescent="0.25">
      <c r="A38" s="4"/>
      <c r="B38" s="18">
        <v>163601</v>
      </c>
      <c r="C38" s="19" t="s">
        <v>14</v>
      </c>
      <c r="D38" s="37">
        <v>0</v>
      </c>
      <c r="E38" s="48">
        <v>0</v>
      </c>
      <c r="F38" s="60">
        <v>0</v>
      </c>
      <c r="G38" s="74">
        <f t="shared" si="12"/>
        <v>0</v>
      </c>
      <c r="H38" s="75">
        <f t="shared" si="13"/>
        <v>0</v>
      </c>
      <c r="I38" s="84">
        <f t="shared" si="13"/>
        <v>0</v>
      </c>
      <c r="J38" s="84">
        <f t="shared" si="11"/>
        <v>0</v>
      </c>
    </row>
    <row r="39" spans="1:10" s="27" customFormat="1" x14ac:dyDescent="0.2">
      <c r="A39" s="7"/>
      <c r="B39" s="8">
        <v>1637</v>
      </c>
      <c r="C39" s="9" t="s">
        <v>41</v>
      </c>
      <c r="D39" s="32">
        <f>D40</f>
        <v>0</v>
      </c>
      <c r="E39" s="44">
        <f>E40</f>
        <v>0</v>
      </c>
      <c r="F39" s="52">
        <f t="shared" ref="F39:J39" si="20">SUM(F40)</f>
        <v>0</v>
      </c>
      <c r="G39" s="69">
        <f t="shared" si="20"/>
        <v>0</v>
      </c>
      <c r="H39" s="69">
        <f t="shared" si="20"/>
        <v>0</v>
      </c>
      <c r="I39" s="83">
        <f t="shared" si="20"/>
        <v>0</v>
      </c>
      <c r="J39" s="83">
        <f t="shared" si="20"/>
        <v>0</v>
      </c>
    </row>
    <row r="40" spans="1:10" s="27" customFormat="1" ht="13.5" thickBot="1" x14ac:dyDescent="0.25">
      <c r="A40" s="4"/>
      <c r="B40" s="18">
        <v>163703</v>
      </c>
      <c r="C40" s="19" t="s">
        <v>14</v>
      </c>
      <c r="D40" s="37">
        <v>0</v>
      </c>
      <c r="E40" s="48">
        <v>0</v>
      </c>
      <c r="F40" s="53">
        <v>0</v>
      </c>
      <c r="G40" s="70">
        <f t="shared" si="12"/>
        <v>0</v>
      </c>
      <c r="H40" s="71">
        <f t="shared" si="13"/>
        <v>0</v>
      </c>
      <c r="I40" s="84">
        <f t="shared" si="13"/>
        <v>0</v>
      </c>
      <c r="J40" s="84">
        <f t="shared" si="11"/>
        <v>0</v>
      </c>
    </row>
    <row r="41" spans="1:10" s="27" customFormat="1" x14ac:dyDescent="0.2">
      <c r="A41" s="7"/>
      <c r="B41" s="8">
        <v>1640</v>
      </c>
      <c r="C41" s="9" t="s">
        <v>42</v>
      </c>
      <c r="D41" s="32">
        <f>D42</f>
        <v>0</v>
      </c>
      <c r="E41" s="44">
        <f>E42</f>
        <v>0</v>
      </c>
      <c r="F41" s="52">
        <f>F42</f>
        <v>0</v>
      </c>
      <c r="G41" s="69">
        <f t="shared" ref="G41:J41" si="21">SUM(G42)</f>
        <v>0</v>
      </c>
      <c r="H41" s="69">
        <f t="shared" si="21"/>
        <v>0</v>
      </c>
      <c r="I41" s="83">
        <f t="shared" si="21"/>
        <v>0</v>
      </c>
      <c r="J41" s="83">
        <f t="shared" si="21"/>
        <v>0</v>
      </c>
    </row>
    <row r="42" spans="1:10" s="27" customFormat="1" ht="13.5" thickBot="1" x14ac:dyDescent="0.25">
      <c r="A42" s="4">
        <v>20</v>
      </c>
      <c r="B42" s="18">
        <v>164001</v>
      </c>
      <c r="C42" s="19" t="s">
        <v>43</v>
      </c>
      <c r="D42" s="37">
        <v>0</v>
      </c>
      <c r="E42" s="45">
        <v>0</v>
      </c>
      <c r="F42" s="53">
        <v>0</v>
      </c>
      <c r="G42" s="70">
        <f t="shared" si="12"/>
        <v>0</v>
      </c>
      <c r="H42" s="71">
        <f t="shared" si="13"/>
        <v>0</v>
      </c>
      <c r="I42" s="84">
        <f>IF(F42&lt;E42,E42-F42,0)</f>
        <v>0</v>
      </c>
      <c r="J42" s="84">
        <f>IF(E42&lt;F42,F42-E42,0)</f>
        <v>0</v>
      </c>
    </row>
    <row r="43" spans="1:10" s="27" customFormat="1" x14ac:dyDescent="0.2">
      <c r="A43" s="7"/>
      <c r="B43" s="8">
        <v>1655</v>
      </c>
      <c r="C43" s="9" t="s">
        <v>44</v>
      </c>
      <c r="D43" s="32">
        <f>D44+D45+D46+D47+D48+D49</f>
        <v>0</v>
      </c>
      <c r="E43" s="44">
        <f>E44+E48</f>
        <v>0</v>
      </c>
      <c r="F43" s="52">
        <f>F44+F48</f>
        <v>0</v>
      </c>
      <c r="G43" s="69">
        <f t="shared" ref="G43:J43" si="22">SUM(G44:G49)</f>
        <v>0</v>
      </c>
      <c r="H43" s="69">
        <f t="shared" si="22"/>
        <v>0</v>
      </c>
      <c r="I43" s="83">
        <f t="shared" si="22"/>
        <v>0</v>
      </c>
      <c r="J43" s="83">
        <f t="shared" si="22"/>
        <v>0</v>
      </c>
    </row>
    <row r="44" spans="1:10" s="27" customFormat="1" x14ac:dyDescent="0.2">
      <c r="A44" s="10">
        <v>6</v>
      </c>
      <c r="B44" s="11">
        <v>165501</v>
      </c>
      <c r="C44" s="12" t="s">
        <v>45</v>
      </c>
      <c r="D44" s="33">
        <v>0</v>
      </c>
      <c r="E44" s="45">
        <v>0</v>
      </c>
      <c r="F44" s="53">
        <v>0</v>
      </c>
      <c r="G44" s="70">
        <f t="shared" si="12"/>
        <v>0</v>
      </c>
      <c r="H44" s="71">
        <f t="shared" si="13"/>
        <v>0</v>
      </c>
      <c r="I44" s="84">
        <f t="shared" si="13"/>
        <v>0</v>
      </c>
      <c r="J44" s="84">
        <f t="shared" ref="J44:J51" si="23">IF(E44&lt;F44,F44-E44,0)</f>
        <v>0</v>
      </c>
    </row>
    <row r="45" spans="1:10" s="27" customFormat="1" x14ac:dyDescent="0.2">
      <c r="A45" s="10">
        <v>13</v>
      </c>
      <c r="B45" s="11">
        <v>165505</v>
      </c>
      <c r="C45" s="12" t="s">
        <v>20</v>
      </c>
      <c r="D45" s="33">
        <v>0</v>
      </c>
      <c r="E45" s="45">
        <v>0</v>
      </c>
      <c r="F45" s="53">
        <v>0</v>
      </c>
      <c r="G45" s="70">
        <f t="shared" si="12"/>
        <v>0</v>
      </c>
      <c r="H45" s="71">
        <f t="shared" si="13"/>
        <v>0</v>
      </c>
      <c r="I45" s="84">
        <f t="shared" si="13"/>
        <v>0</v>
      </c>
      <c r="J45" s="84">
        <f t="shared" si="23"/>
        <v>0</v>
      </c>
    </row>
    <row r="46" spans="1:10" s="27" customFormat="1" x14ac:dyDescent="0.2">
      <c r="A46" s="10">
        <v>7</v>
      </c>
      <c r="B46" s="11">
        <v>165506</v>
      </c>
      <c r="C46" s="12" t="s">
        <v>46</v>
      </c>
      <c r="D46" s="33">
        <v>0</v>
      </c>
      <c r="E46" s="45">
        <v>0</v>
      </c>
      <c r="F46" s="53">
        <v>0</v>
      </c>
      <c r="G46" s="70">
        <f t="shared" si="12"/>
        <v>0</v>
      </c>
      <c r="H46" s="71">
        <f t="shared" si="13"/>
        <v>0</v>
      </c>
      <c r="I46" s="84">
        <f t="shared" si="13"/>
        <v>0</v>
      </c>
      <c r="J46" s="84">
        <f t="shared" si="23"/>
        <v>0</v>
      </c>
    </row>
    <row r="47" spans="1:10" s="27" customFormat="1" x14ac:dyDescent="0.2">
      <c r="A47" s="10"/>
      <c r="B47" s="11">
        <v>165509</v>
      </c>
      <c r="C47" s="12" t="s">
        <v>29</v>
      </c>
      <c r="D47" s="33">
        <v>0</v>
      </c>
      <c r="E47" s="45">
        <v>0</v>
      </c>
      <c r="F47" s="53">
        <v>0</v>
      </c>
      <c r="G47" s="70">
        <f t="shared" si="12"/>
        <v>0</v>
      </c>
      <c r="H47" s="71">
        <f t="shared" si="13"/>
        <v>0</v>
      </c>
      <c r="I47" s="84">
        <f t="shared" si="13"/>
        <v>0</v>
      </c>
      <c r="J47" s="84">
        <f t="shared" si="23"/>
        <v>0</v>
      </c>
    </row>
    <row r="48" spans="1:10" s="27" customFormat="1" x14ac:dyDescent="0.2">
      <c r="A48" s="10">
        <v>12</v>
      </c>
      <c r="B48" s="11">
        <v>165511</v>
      </c>
      <c r="C48" s="12" t="s">
        <v>19</v>
      </c>
      <c r="D48" s="33">
        <v>0</v>
      </c>
      <c r="E48" s="45">
        <v>0</v>
      </c>
      <c r="F48" s="53">
        <v>0</v>
      </c>
      <c r="G48" s="70">
        <f t="shared" si="12"/>
        <v>0</v>
      </c>
      <c r="H48" s="71">
        <f t="shared" si="13"/>
        <v>0</v>
      </c>
      <c r="I48" s="84">
        <f t="shared" si="13"/>
        <v>0</v>
      </c>
      <c r="J48" s="84">
        <f t="shared" si="23"/>
        <v>0</v>
      </c>
    </row>
    <row r="49" spans="1:10" s="27" customFormat="1" ht="13.5" thickBot="1" x14ac:dyDescent="0.25">
      <c r="A49" s="4"/>
      <c r="B49" s="18">
        <v>165590</v>
      </c>
      <c r="C49" s="19" t="s">
        <v>47</v>
      </c>
      <c r="D49" s="37">
        <v>0</v>
      </c>
      <c r="E49" s="45">
        <v>0</v>
      </c>
      <c r="F49" s="53">
        <v>0</v>
      </c>
      <c r="G49" s="70">
        <f t="shared" si="12"/>
        <v>0</v>
      </c>
      <c r="H49" s="71">
        <f t="shared" si="13"/>
        <v>0</v>
      </c>
      <c r="I49" s="84">
        <f t="shared" si="13"/>
        <v>0</v>
      </c>
      <c r="J49" s="84">
        <f t="shared" si="23"/>
        <v>0</v>
      </c>
    </row>
    <row r="50" spans="1:10" s="27" customFormat="1" x14ac:dyDescent="0.2">
      <c r="A50" s="7"/>
      <c r="B50" s="8">
        <v>1660</v>
      </c>
      <c r="C50" s="9" t="s">
        <v>48</v>
      </c>
      <c r="D50" s="32">
        <f>D51</f>
        <v>0</v>
      </c>
      <c r="E50" s="44">
        <f>E51</f>
        <v>0</v>
      </c>
      <c r="F50" s="52">
        <f>F51</f>
        <v>0</v>
      </c>
      <c r="G50" s="69">
        <f t="shared" ref="G50:J50" si="24">SUM(G51)</f>
        <v>0</v>
      </c>
      <c r="H50" s="69">
        <f t="shared" si="24"/>
        <v>0</v>
      </c>
      <c r="I50" s="83">
        <f t="shared" si="24"/>
        <v>0</v>
      </c>
      <c r="J50" s="83">
        <f t="shared" si="24"/>
        <v>0</v>
      </c>
    </row>
    <row r="51" spans="1:10" s="27" customFormat="1" ht="13.5" thickBot="1" x14ac:dyDescent="0.25">
      <c r="A51" s="4" t="s">
        <v>49</v>
      </c>
      <c r="B51" s="18">
        <v>166002</v>
      </c>
      <c r="C51" s="19" t="s">
        <v>24</v>
      </c>
      <c r="D51" s="37">
        <v>0</v>
      </c>
      <c r="E51" s="48">
        <v>0</v>
      </c>
      <c r="F51" s="60">
        <v>0</v>
      </c>
      <c r="G51" s="74">
        <f t="shared" si="12"/>
        <v>0</v>
      </c>
      <c r="H51" s="75">
        <f t="shared" si="13"/>
        <v>0</v>
      </c>
      <c r="I51" s="87">
        <f t="shared" si="13"/>
        <v>0</v>
      </c>
      <c r="J51" s="87">
        <f t="shared" si="23"/>
        <v>0</v>
      </c>
    </row>
    <row r="52" spans="1:10" s="27" customFormat="1" x14ac:dyDescent="0.2">
      <c r="A52" s="7"/>
      <c r="B52" s="8">
        <v>1665</v>
      </c>
      <c r="C52" s="9" t="s">
        <v>50</v>
      </c>
      <c r="D52" s="32">
        <f>D53+D54+D55</f>
        <v>0</v>
      </c>
      <c r="E52" s="46">
        <f>E53+E54</f>
        <v>0</v>
      </c>
      <c r="F52" s="56">
        <f>F53+F54</f>
        <v>0</v>
      </c>
      <c r="G52" s="72">
        <f t="shared" ref="G52:J52" si="25">SUM(G53+G54+G55)</f>
        <v>0</v>
      </c>
      <c r="H52" s="76">
        <f t="shared" si="25"/>
        <v>0</v>
      </c>
      <c r="I52" s="88">
        <f t="shared" si="25"/>
        <v>0</v>
      </c>
      <c r="J52" s="88">
        <f t="shared" si="25"/>
        <v>0</v>
      </c>
    </row>
    <row r="53" spans="1:10" s="27" customFormat="1" x14ac:dyDescent="0.2">
      <c r="A53" s="10">
        <v>15</v>
      </c>
      <c r="B53" s="11">
        <v>166501</v>
      </c>
      <c r="C53" s="12" t="s">
        <v>28</v>
      </c>
      <c r="D53" s="33">
        <v>0</v>
      </c>
      <c r="E53" s="45">
        <v>0</v>
      </c>
      <c r="F53" s="53">
        <v>0</v>
      </c>
      <c r="G53" s="70">
        <f t="shared" si="12"/>
        <v>0</v>
      </c>
      <c r="H53" s="71">
        <f t="shared" si="13"/>
        <v>0</v>
      </c>
      <c r="I53" s="84">
        <f t="shared" si="13"/>
        <v>0</v>
      </c>
      <c r="J53" s="84">
        <f>IF(E53&lt;F53,F53-E53,0)</f>
        <v>0</v>
      </c>
    </row>
    <row r="54" spans="1:10" s="27" customFormat="1" x14ac:dyDescent="0.2">
      <c r="A54" s="10">
        <v>10</v>
      </c>
      <c r="B54" s="11">
        <v>166502</v>
      </c>
      <c r="C54" s="12" t="s">
        <v>51</v>
      </c>
      <c r="D54" s="33">
        <v>0</v>
      </c>
      <c r="E54" s="45">
        <v>0</v>
      </c>
      <c r="F54" s="53">
        <v>0</v>
      </c>
      <c r="G54" s="70">
        <f t="shared" si="12"/>
        <v>0</v>
      </c>
      <c r="H54" s="71">
        <f t="shared" si="13"/>
        <v>0</v>
      </c>
      <c r="I54" s="84">
        <f t="shared" si="13"/>
        <v>0</v>
      </c>
      <c r="J54" s="84">
        <f t="shared" ref="J54:J55" si="26">IF(E54&lt;F54,F54-E54,0)</f>
        <v>0</v>
      </c>
    </row>
    <row r="55" spans="1:10" s="27" customFormat="1" ht="13.5" thickBot="1" x14ac:dyDescent="0.25">
      <c r="A55" s="4"/>
      <c r="B55" s="18">
        <v>166590</v>
      </c>
      <c r="C55" s="19" t="s">
        <v>52</v>
      </c>
      <c r="D55" s="37">
        <v>0</v>
      </c>
      <c r="E55" s="45">
        <v>0</v>
      </c>
      <c r="F55" s="53">
        <v>0</v>
      </c>
      <c r="G55" s="70">
        <f t="shared" si="12"/>
        <v>0</v>
      </c>
      <c r="H55" s="71">
        <f t="shared" si="13"/>
        <v>0</v>
      </c>
      <c r="I55" s="84">
        <f t="shared" si="13"/>
        <v>0</v>
      </c>
      <c r="J55" s="84">
        <f t="shared" si="26"/>
        <v>0</v>
      </c>
    </row>
    <row r="56" spans="1:10" s="27" customFormat="1" x14ac:dyDescent="0.2">
      <c r="A56" s="7"/>
      <c r="B56" s="8">
        <v>1670</v>
      </c>
      <c r="C56" s="9" t="s">
        <v>53</v>
      </c>
      <c r="D56" s="32">
        <f>D57+D58</f>
        <v>0</v>
      </c>
      <c r="E56" s="44">
        <f>E57+E58</f>
        <v>0</v>
      </c>
      <c r="F56" s="52">
        <f>F57+F58</f>
        <v>0</v>
      </c>
      <c r="G56" s="69">
        <f t="shared" ref="G56:J56" si="27">SUM(G57:G58)</f>
        <v>0</v>
      </c>
      <c r="H56" s="69">
        <f t="shared" si="27"/>
        <v>0</v>
      </c>
      <c r="I56" s="83">
        <f t="shared" si="27"/>
        <v>0</v>
      </c>
      <c r="J56" s="83">
        <f t="shared" si="27"/>
        <v>0</v>
      </c>
    </row>
    <row r="57" spans="1:10" s="27" customFormat="1" x14ac:dyDescent="0.2">
      <c r="A57" s="10">
        <v>5</v>
      </c>
      <c r="B57" s="11">
        <v>167001</v>
      </c>
      <c r="C57" s="12" t="s">
        <v>54</v>
      </c>
      <c r="D57" s="33">
        <v>0</v>
      </c>
      <c r="E57" s="45">
        <v>0</v>
      </c>
      <c r="F57" s="53">
        <v>0</v>
      </c>
      <c r="G57" s="70">
        <f t="shared" si="12"/>
        <v>0</v>
      </c>
      <c r="H57" s="71">
        <f t="shared" si="13"/>
        <v>0</v>
      </c>
      <c r="I57" s="84">
        <f>IF(F57&lt;E57,E57-F57,0)</f>
        <v>0</v>
      </c>
      <c r="J57" s="84">
        <f>IF(E57&lt;F57,F57-E57,0)</f>
        <v>0</v>
      </c>
    </row>
    <row r="58" spans="1:10" s="27" customFormat="1" ht="13.5" thickBot="1" x14ac:dyDescent="0.25">
      <c r="A58" s="10">
        <v>18</v>
      </c>
      <c r="B58" s="11">
        <v>167002</v>
      </c>
      <c r="C58" s="12" t="s">
        <v>55</v>
      </c>
      <c r="D58" s="37">
        <v>0</v>
      </c>
      <c r="E58" s="45">
        <v>0</v>
      </c>
      <c r="F58" s="53">
        <v>0</v>
      </c>
      <c r="G58" s="70">
        <f t="shared" si="12"/>
        <v>0</v>
      </c>
      <c r="H58" s="71">
        <f t="shared" ref="H58:H62" si="28">IF(E58&lt;D58,D58-E58,0)</f>
        <v>0</v>
      </c>
      <c r="I58" s="84">
        <f>IF(F58&lt;E58,E58-F58,0)</f>
        <v>0</v>
      </c>
      <c r="J58" s="84">
        <f>IF(E58&lt;F58,F58-E58,0)</f>
        <v>0</v>
      </c>
    </row>
    <row r="59" spans="1:10" s="27" customFormat="1" x14ac:dyDescent="0.2">
      <c r="A59" s="7"/>
      <c r="B59" s="8">
        <v>1675</v>
      </c>
      <c r="C59" s="20" t="s">
        <v>56</v>
      </c>
      <c r="D59" s="38">
        <f>D60</f>
        <v>0</v>
      </c>
      <c r="E59" s="44">
        <f>E60</f>
        <v>0</v>
      </c>
      <c r="F59" s="52">
        <f>F60</f>
        <v>0</v>
      </c>
      <c r="G59" s="69">
        <f t="shared" ref="G59:J59" si="29">SUM(G60)</f>
        <v>0</v>
      </c>
      <c r="H59" s="69">
        <f t="shared" si="29"/>
        <v>0</v>
      </c>
      <c r="I59" s="83">
        <f t="shared" si="29"/>
        <v>0</v>
      </c>
      <c r="J59" s="83">
        <f t="shared" si="29"/>
        <v>0</v>
      </c>
    </row>
    <row r="60" spans="1:10" s="27" customFormat="1" ht="13.5" thickBot="1" x14ac:dyDescent="0.25">
      <c r="A60" s="4">
        <v>11</v>
      </c>
      <c r="B60" s="18">
        <v>167502</v>
      </c>
      <c r="C60" s="21" t="s">
        <v>57</v>
      </c>
      <c r="D60" s="39">
        <v>0</v>
      </c>
      <c r="E60" s="48">
        <v>0</v>
      </c>
      <c r="F60" s="60">
        <v>0</v>
      </c>
      <c r="G60" s="74">
        <f t="shared" si="12"/>
        <v>0</v>
      </c>
      <c r="H60" s="75">
        <f t="shared" si="28"/>
        <v>0</v>
      </c>
      <c r="I60" s="87">
        <f>IF(F60&lt;E60,E60-F60,0)</f>
        <v>0</v>
      </c>
      <c r="J60" s="87">
        <f>IF(E60&lt;F60,F60-E60,0)</f>
        <v>0</v>
      </c>
    </row>
    <row r="61" spans="1:10" s="27" customFormat="1" x14ac:dyDescent="0.2">
      <c r="A61" s="10"/>
      <c r="B61" s="13">
        <v>1680</v>
      </c>
      <c r="C61" s="14" t="s">
        <v>58</v>
      </c>
      <c r="D61" s="34">
        <f>D62</f>
        <v>0</v>
      </c>
      <c r="E61" s="46">
        <f>E62</f>
        <v>0</v>
      </c>
      <c r="F61" s="54">
        <f>F62</f>
        <v>0</v>
      </c>
      <c r="G61" s="72">
        <f t="shared" ref="G61:J61" si="30">SUM(G62)</f>
        <v>0</v>
      </c>
      <c r="H61" s="72">
        <f t="shared" si="30"/>
        <v>0</v>
      </c>
      <c r="I61" s="85">
        <f t="shared" si="30"/>
        <v>0</v>
      </c>
      <c r="J61" s="85">
        <f t="shared" si="30"/>
        <v>0</v>
      </c>
    </row>
    <row r="62" spans="1:10" s="27" customFormat="1" ht="13.5" thickBot="1" x14ac:dyDescent="0.25">
      <c r="A62" s="4">
        <v>4</v>
      </c>
      <c r="B62" s="18">
        <v>168002</v>
      </c>
      <c r="C62" s="19" t="s">
        <v>59</v>
      </c>
      <c r="D62" s="37">
        <v>0</v>
      </c>
      <c r="E62" s="48">
        <v>0</v>
      </c>
      <c r="F62" s="53">
        <v>0</v>
      </c>
      <c r="G62" s="70">
        <f t="shared" si="12"/>
        <v>0</v>
      </c>
      <c r="H62" s="71">
        <f t="shared" si="28"/>
        <v>0</v>
      </c>
      <c r="I62" s="84">
        <f>IF(F62&lt;E62,E62-F62,0)</f>
        <v>0</v>
      </c>
      <c r="J62" s="84">
        <f>IF(E62&lt;F62,F62-E62,0)</f>
        <v>0</v>
      </c>
    </row>
    <row r="63" spans="1:10" s="27" customFormat="1" ht="15.75" thickBot="1" x14ac:dyDescent="0.25">
      <c r="A63" s="7"/>
      <c r="B63" s="2">
        <v>1685</v>
      </c>
      <c r="C63" s="3" t="s">
        <v>60</v>
      </c>
      <c r="D63" s="30">
        <f>D64-D66-D74-D78-D82-D86-D88</f>
        <v>0</v>
      </c>
      <c r="E63" s="42">
        <f>E64-E66-E74-E78-E82-E86-E88</f>
        <v>0</v>
      </c>
      <c r="F63" s="61">
        <f>F64+F66+F74+F78+F82+F86+F88</f>
        <v>0</v>
      </c>
      <c r="G63" s="67">
        <f t="shared" ref="G63:J63" si="31">G64+G66+G74+G78+G82+G86+G88</f>
        <v>0</v>
      </c>
      <c r="H63" s="77">
        <f t="shared" si="31"/>
        <v>0</v>
      </c>
      <c r="I63" s="89">
        <f t="shared" si="31"/>
        <v>0</v>
      </c>
      <c r="J63" s="81">
        <f t="shared" si="31"/>
        <v>0</v>
      </c>
    </row>
    <row r="64" spans="1:10" s="27" customFormat="1" x14ac:dyDescent="0.2">
      <c r="A64" s="10"/>
      <c r="B64" s="13">
        <v>168501</v>
      </c>
      <c r="C64" s="14" t="s">
        <v>14</v>
      </c>
      <c r="D64" s="34">
        <f>D65</f>
        <v>0</v>
      </c>
      <c r="E64" s="46">
        <f>E65</f>
        <v>0</v>
      </c>
      <c r="F64" s="62">
        <f>F65</f>
        <v>0</v>
      </c>
      <c r="G64" s="72">
        <f t="shared" ref="G64:J64" si="32">SUM(G65)</f>
        <v>0</v>
      </c>
      <c r="H64" s="76">
        <f t="shared" si="32"/>
        <v>0</v>
      </c>
      <c r="I64" s="90">
        <f t="shared" si="32"/>
        <v>0</v>
      </c>
      <c r="J64" s="83">
        <f t="shared" si="32"/>
        <v>0</v>
      </c>
    </row>
    <row r="65" spans="1:10" s="27" customFormat="1" ht="13.5" thickBot="1" x14ac:dyDescent="0.25">
      <c r="A65" s="10">
        <v>20</v>
      </c>
      <c r="B65" s="11">
        <v>16850101</v>
      </c>
      <c r="C65" s="12" t="s">
        <v>14</v>
      </c>
      <c r="D65" s="33">
        <v>0</v>
      </c>
      <c r="E65" s="45">
        <v>0</v>
      </c>
      <c r="F65" s="63">
        <v>0</v>
      </c>
      <c r="G65" s="70">
        <f t="shared" ref="G65:G89" si="33">IF(E65&gt;D65,E65-D65,0)</f>
        <v>0</v>
      </c>
      <c r="H65" s="71">
        <f t="shared" ref="H65:H89" si="34">IF(E65&lt;D65,D65-E65,0)</f>
        <v>0</v>
      </c>
      <c r="I65" s="91">
        <f>IF(F65&lt;E65,E65-F65,0)</f>
        <v>0</v>
      </c>
      <c r="J65" s="87">
        <f>IF(E65&lt;F65,F65-E65,0)</f>
        <v>0</v>
      </c>
    </row>
    <row r="66" spans="1:10" s="27" customFormat="1" x14ac:dyDescent="0.2">
      <c r="A66" s="10"/>
      <c r="B66" s="13">
        <v>168504</v>
      </c>
      <c r="C66" s="14" t="s">
        <v>16</v>
      </c>
      <c r="D66" s="34">
        <f>D67+D68+D69+D70+D71+D72+D73</f>
        <v>0</v>
      </c>
      <c r="E66" s="46">
        <f>E67+E68+E69+E70+E71+E72+E73</f>
        <v>0</v>
      </c>
      <c r="F66" s="62">
        <f>F67</f>
        <v>0</v>
      </c>
      <c r="G66" s="72">
        <f t="shared" ref="G66:H66" si="35">SUM(G67:G73)</f>
        <v>0</v>
      </c>
      <c r="H66" s="76">
        <f t="shared" si="35"/>
        <v>0</v>
      </c>
      <c r="I66" s="93">
        <f>IF(F66&lt;E66,E66-F66,0)</f>
        <v>0</v>
      </c>
      <c r="J66" s="96">
        <f>IF(E66&lt;F66,F66-E66,0)</f>
        <v>0</v>
      </c>
    </row>
    <row r="67" spans="1:10" s="27" customFormat="1" x14ac:dyDescent="0.2">
      <c r="A67" s="10">
        <v>6</v>
      </c>
      <c r="B67" s="11">
        <v>16850401</v>
      </c>
      <c r="C67" s="12" t="s">
        <v>45</v>
      </c>
      <c r="D67" s="33">
        <v>0</v>
      </c>
      <c r="E67" s="45">
        <v>0</v>
      </c>
      <c r="F67" s="99">
        <v>0</v>
      </c>
      <c r="G67" s="70">
        <f t="shared" si="33"/>
        <v>0</v>
      </c>
      <c r="H67" s="71">
        <f t="shared" si="34"/>
        <v>0</v>
      </c>
      <c r="I67" s="94"/>
      <c r="J67" s="97"/>
    </row>
    <row r="68" spans="1:10" s="27" customFormat="1" x14ac:dyDescent="0.2">
      <c r="A68" s="10">
        <v>13</v>
      </c>
      <c r="B68" s="11">
        <v>16850402</v>
      </c>
      <c r="C68" s="12" t="s">
        <v>20</v>
      </c>
      <c r="D68" s="33">
        <v>0</v>
      </c>
      <c r="E68" s="45">
        <v>0</v>
      </c>
      <c r="F68" s="99"/>
      <c r="G68" s="70">
        <f t="shared" si="33"/>
        <v>0</v>
      </c>
      <c r="H68" s="71">
        <f t="shared" si="34"/>
        <v>0</v>
      </c>
      <c r="I68" s="94"/>
      <c r="J68" s="97"/>
    </row>
    <row r="69" spans="1:10" s="27" customFormat="1" x14ac:dyDescent="0.2">
      <c r="A69" s="10">
        <v>7</v>
      </c>
      <c r="B69" s="11">
        <v>16850403</v>
      </c>
      <c r="C69" s="12" t="s">
        <v>46</v>
      </c>
      <c r="D69" s="33">
        <v>0</v>
      </c>
      <c r="E69" s="45">
        <v>0</v>
      </c>
      <c r="F69" s="99"/>
      <c r="G69" s="70">
        <f t="shared" si="33"/>
        <v>0</v>
      </c>
      <c r="H69" s="71">
        <f t="shared" si="34"/>
        <v>0</v>
      </c>
      <c r="I69" s="94"/>
      <c r="J69" s="97"/>
    </row>
    <row r="70" spans="1:10" s="27" customFormat="1" x14ac:dyDescent="0.2">
      <c r="A70" s="10"/>
      <c r="B70" s="11">
        <v>16850404</v>
      </c>
      <c r="C70" s="12" t="s">
        <v>29</v>
      </c>
      <c r="D70" s="33">
        <v>0</v>
      </c>
      <c r="E70" s="45">
        <v>0</v>
      </c>
      <c r="F70" s="99"/>
      <c r="G70" s="70">
        <f t="shared" si="33"/>
        <v>0</v>
      </c>
      <c r="H70" s="71">
        <f t="shared" si="34"/>
        <v>0</v>
      </c>
      <c r="I70" s="94"/>
      <c r="J70" s="97"/>
    </row>
    <row r="71" spans="1:10" s="27" customFormat="1" x14ac:dyDescent="0.2">
      <c r="A71" s="10">
        <v>12</v>
      </c>
      <c r="B71" s="11">
        <v>16850405</v>
      </c>
      <c r="C71" s="12" t="s">
        <v>19</v>
      </c>
      <c r="D71" s="33">
        <v>0</v>
      </c>
      <c r="E71" s="45">
        <v>0</v>
      </c>
      <c r="F71" s="99"/>
      <c r="G71" s="70">
        <f t="shared" si="33"/>
        <v>0</v>
      </c>
      <c r="H71" s="71">
        <f t="shared" si="34"/>
        <v>0</v>
      </c>
      <c r="I71" s="94"/>
      <c r="J71" s="97"/>
    </row>
    <row r="72" spans="1:10" s="27" customFormat="1" x14ac:dyDescent="0.2">
      <c r="A72" s="10"/>
      <c r="B72" s="11">
        <v>16850406</v>
      </c>
      <c r="C72" s="12" t="s">
        <v>61</v>
      </c>
      <c r="D72" s="33">
        <v>0</v>
      </c>
      <c r="E72" s="45">
        <v>0</v>
      </c>
      <c r="F72" s="99"/>
      <c r="G72" s="70">
        <f t="shared" si="33"/>
        <v>0</v>
      </c>
      <c r="H72" s="71">
        <f t="shared" si="34"/>
        <v>0</v>
      </c>
      <c r="I72" s="94"/>
      <c r="J72" s="97"/>
    </row>
    <row r="73" spans="1:10" s="27" customFormat="1" ht="13.5" thickBot="1" x14ac:dyDescent="0.25">
      <c r="A73" s="10"/>
      <c r="B73" s="11">
        <v>16850490</v>
      </c>
      <c r="C73" s="12" t="s">
        <v>62</v>
      </c>
      <c r="D73" s="33">
        <v>0</v>
      </c>
      <c r="E73" s="45">
        <v>0</v>
      </c>
      <c r="F73" s="100"/>
      <c r="G73" s="70">
        <f t="shared" si="33"/>
        <v>0</v>
      </c>
      <c r="H73" s="71">
        <f t="shared" si="34"/>
        <v>0</v>
      </c>
      <c r="I73" s="95"/>
      <c r="J73" s="98"/>
    </row>
    <row r="74" spans="1:10" s="27" customFormat="1" x14ac:dyDescent="0.2">
      <c r="A74" s="10"/>
      <c r="B74" s="13">
        <v>168505</v>
      </c>
      <c r="C74" s="14" t="s">
        <v>23</v>
      </c>
      <c r="D74" s="34">
        <f>D75+D76+D77</f>
        <v>0</v>
      </c>
      <c r="E74" s="46">
        <f>E75+E76+E77</f>
        <v>0</v>
      </c>
      <c r="F74" s="64">
        <f>F75</f>
        <v>0</v>
      </c>
      <c r="G74" s="72">
        <f t="shared" ref="G74:H74" si="36">SUM(G75:G77)</f>
        <v>0</v>
      </c>
      <c r="H74" s="76">
        <f t="shared" si="36"/>
        <v>0</v>
      </c>
      <c r="I74" s="93">
        <f t="shared" ref="I74:I89" si="37">IF(F74&lt;E74,E74-F74,0)</f>
        <v>0</v>
      </c>
      <c r="J74" s="96">
        <f t="shared" ref="J74:J89" si="38">IF(E74&lt;F74,F74-E74,0)</f>
        <v>0</v>
      </c>
    </row>
    <row r="75" spans="1:10" s="27" customFormat="1" x14ac:dyDescent="0.2">
      <c r="A75" s="10">
        <v>8</v>
      </c>
      <c r="B75" s="11">
        <v>16850501</v>
      </c>
      <c r="C75" s="12" t="s">
        <v>23</v>
      </c>
      <c r="D75" s="33">
        <v>0</v>
      </c>
      <c r="E75" s="45">
        <v>0</v>
      </c>
      <c r="F75" s="99">
        <v>0</v>
      </c>
      <c r="G75" s="70">
        <f t="shared" si="33"/>
        <v>0</v>
      </c>
      <c r="H75" s="71">
        <f t="shared" si="34"/>
        <v>0</v>
      </c>
      <c r="I75" s="94"/>
      <c r="J75" s="97"/>
    </row>
    <row r="76" spans="1:10" s="27" customFormat="1" x14ac:dyDescent="0.2">
      <c r="A76" s="10">
        <v>9</v>
      </c>
      <c r="B76" s="11">
        <v>16850502</v>
      </c>
      <c r="C76" s="12" t="s">
        <v>63</v>
      </c>
      <c r="D76" s="33">
        <v>0</v>
      </c>
      <c r="E76" s="45">
        <v>0</v>
      </c>
      <c r="F76" s="99"/>
      <c r="G76" s="70">
        <f t="shared" si="33"/>
        <v>0</v>
      </c>
      <c r="H76" s="71">
        <f t="shared" si="34"/>
        <v>0</v>
      </c>
      <c r="I76" s="94"/>
      <c r="J76" s="97"/>
    </row>
    <row r="77" spans="1:10" s="27" customFormat="1" ht="13.5" thickBot="1" x14ac:dyDescent="0.25">
      <c r="A77" s="10"/>
      <c r="B77" s="11">
        <v>16850590</v>
      </c>
      <c r="C77" s="12" t="s">
        <v>64</v>
      </c>
      <c r="D77" s="33">
        <v>0</v>
      </c>
      <c r="E77" s="45">
        <v>0</v>
      </c>
      <c r="F77" s="100"/>
      <c r="G77" s="70">
        <f t="shared" si="33"/>
        <v>0</v>
      </c>
      <c r="H77" s="71">
        <f t="shared" si="34"/>
        <v>0</v>
      </c>
      <c r="I77" s="95"/>
      <c r="J77" s="98"/>
    </row>
    <row r="78" spans="1:10" s="27" customFormat="1" x14ac:dyDescent="0.2">
      <c r="A78" s="10"/>
      <c r="B78" s="13">
        <v>168506</v>
      </c>
      <c r="C78" s="14" t="s">
        <v>26</v>
      </c>
      <c r="D78" s="34">
        <f>D79+D80+D81</f>
        <v>0</v>
      </c>
      <c r="E78" s="46">
        <f>E79+E80</f>
        <v>0</v>
      </c>
      <c r="F78" s="64">
        <f>F79</f>
        <v>0</v>
      </c>
      <c r="G78" s="72">
        <f t="shared" ref="G78:H78" si="39">SUM(G79:G81)</f>
        <v>0</v>
      </c>
      <c r="H78" s="76">
        <f t="shared" si="39"/>
        <v>0</v>
      </c>
      <c r="I78" s="93">
        <f t="shared" si="37"/>
        <v>0</v>
      </c>
      <c r="J78" s="96">
        <f t="shared" si="38"/>
        <v>0</v>
      </c>
    </row>
    <row r="79" spans="1:10" s="27" customFormat="1" x14ac:dyDescent="0.2">
      <c r="A79" s="10">
        <v>15</v>
      </c>
      <c r="B79" s="11">
        <v>16850601</v>
      </c>
      <c r="C79" s="12" t="s">
        <v>28</v>
      </c>
      <c r="D79" s="33">
        <v>0</v>
      </c>
      <c r="E79" s="45">
        <v>0</v>
      </c>
      <c r="F79" s="99">
        <v>0</v>
      </c>
      <c r="G79" s="70">
        <f t="shared" si="33"/>
        <v>0</v>
      </c>
      <c r="H79" s="71">
        <f t="shared" si="34"/>
        <v>0</v>
      </c>
      <c r="I79" s="94"/>
      <c r="J79" s="97"/>
    </row>
    <row r="80" spans="1:10" s="27" customFormat="1" x14ac:dyDescent="0.2">
      <c r="A80" s="10">
        <v>10</v>
      </c>
      <c r="B80" s="11">
        <v>16850602</v>
      </c>
      <c r="C80" s="12" t="s">
        <v>65</v>
      </c>
      <c r="D80" s="33">
        <v>0</v>
      </c>
      <c r="E80" s="45">
        <v>0</v>
      </c>
      <c r="F80" s="99"/>
      <c r="G80" s="70">
        <f t="shared" si="33"/>
        <v>0</v>
      </c>
      <c r="H80" s="71">
        <f t="shared" si="34"/>
        <v>0</v>
      </c>
      <c r="I80" s="94"/>
      <c r="J80" s="97"/>
    </row>
    <row r="81" spans="1:13" ht="13.5" thickBot="1" x14ac:dyDescent="0.25">
      <c r="A81" s="10"/>
      <c r="B81" s="11">
        <v>16850690</v>
      </c>
      <c r="C81" s="12" t="s">
        <v>66</v>
      </c>
      <c r="D81" s="33">
        <v>0</v>
      </c>
      <c r="E81" s="45">
        <v>0</v>
      </c>
      <c r="F81" s="100"/>
      <c r="G81" s="70">
        <f t="shared" si="33"/>
        <v>0</v>
      </c>
      <c r="H81" s="71">
        <f t="shared" si="34"/>
        <v>0</v>
      </c>
      <c r="I81" s="95"/>
      <c r="J81" s="98"/>
      <c r="K81" s="27"/>
      <c r="L81" s="27"/>
      <c r="M81" s="27"/>
    </row>
    <row r="82" spans="1:13" x14ac:dyDescent="0.2">
      <c r="A82" s="10"/>
      <c r="B82" s="13">
        <v>168507</v>
      </c>
      <c r="C82" s="14" t="s">
        <v>67</v>
      </c>
      <c r="D82" s="34">
        <f>D83+D84+D85</f>
        <v>0</v>
      </c>
      <c r="E82" s="46">
        <f>E83+E84+E85</f>
        <v>0</v>
      </c>
      <c r="F82" s="64">
        <f>F83</f>
        <v>0</v>
      </c>
      <c r="G82" s="72">
        <f>SUM(G83:G85)</f>
        <v>0</v>
      </c>
      <c r="H82" s="76">
        <f>SUM(H83:H85)</f>
        <v>0</v>
      </c>
      <c r="I82" s="93">
        <f t="shared" si="37"/>
        <v>0</v>
      </c>
      <c r="J82" s="96">
        <f t="shared" si="38"/>
        <v>0</v>
      </c>
      <c r="K82" s="27"/>
      <c r="L82" s="27"/>
      <c r="M82" s="27"/>
    </row>
    <row r="83" spans="1:13" x14ac:dyDescent="0.2">
      <c r="A83" s="10">
        <v>5</v>
      </c>
      <c r="B83" s="11">
        <v>16850701</v>
      </c>
      <c r="C83" s="12" t="s">
        <v>54</v>
      </c>
      <c r="D83" s="33">
        <v>0</v>
      </c>
      <c r="E83" s="45">
        <v>0</v>
      </c>
      <c r="F83" s="99">
        <v>0</v>
      </c>
      <c r="G83" s="70">
        <f t="shared" si="33"/>
        <v>0</v>
      </c>
      <c r="H83" s="71">
        <f t="shared" si="34"/>
        <v>0</v>
      </c>
      <c r="I83" s="94"/>
      <c r="J83" s="97"/>
      <c r="K83" s="27"/>
      <c r="L83" s="27"/>
      <c r="M83" s="27"/>
    </row>
    <row r="84" spans="1:13" x14ac:dyDescent="0.2">
      <c r="A84" s="10">
        <v>18</v>
      </c>
      <c r="B84" s="11">
        <v>16850702</v>
      </c>
      <c r="C84" s="12" t="s">
        <v>55</v>
      </c>
      <c r="D84" s="33">
        <v>0</v>
      </c>
      <c r="E84" s="45">
        <v>0</v>
      </c>
      <c r="F84" s="99"/>
      <c r="G84" s="70">
        <f t="shared" si="33"/>
        <v>0</v>
      </c>
      <c r="H84" s="71">
        <f t="shared" si="34"/>
        <v>0</v>
      </c>
      <c r="I84" s="94"/>
      <c r="J84" s="97"/>
      <c r="K84" s="27"/>
      <c r="L84" s="27"/>
      <c r="M84" s="27"/>
    </row>
    <row r="85" spans="1:13" ht="13.5" thickBot="1" x14ac:dyDescent="0.25">
      <c r="A85" s="10"/>
      <c r="B85" s="11">
        <v>16850703</v>
      </c>
      <c r="C85" s="12" t="s">
        <v>68</v>
      </c>
      <c r="D85" s="33">
        <v>0</v>
      </c>
      <c r="E85" s="45">
        <v>0</v>
      </c>
      <c r="F85" s="100"/>
      <c r="G85" s="70">
        <f t="shared" si="33"/>
        <v>0</v>
      </c>
      <c r="H85" s="71">
        <f t="shared" si="34"/>
        <v>0</v>
      </c>
      <c r="I85" s="95"/>
      <c r="J85" s="98"/>
      <c r="K85" s="27"/>
      <c r="L85" s="27"/>
      <c r="M85" s="27"/>
    </row>
    <row r="86" spans="1:13" x14ac:dyDescent="0.2">
      <c r="A86" s="10"/>
      <c r="B86" s="13">
        <v>168508</v>
      </c>
      <c r="C86" s="14" t="s">
        <v>36</v>
      </c>
      <c r="D86" s="34">
        <f>D87</f>
        <v>0</v>
      </c>
      <c r="E86" s="46">
        <f>E87</f>
        <v>0</v>
      </c>
      <c r="F86" s="62">
        <f>F87</f>
        <v>0</v>
      </c>
      <c r="G86" s="72">
        <f t="shared" ref="G86:J86" si="40">SUM(G87)</f>
        <v>0</v>
      </c>
      <c r="H86" s="76">
        <f t="shared" si="40"/>
        <v>0</v>
      </c>
      <c r="I86" s="90">
        <f t="shared" si="40"/>
        <v>0</v>
      </c>
      <c r="J86" s="90">
        <f t="shared" si="40"/>
        <v>0</v>
      </c>
      <c r="K86" s="27"/>
      <c r="L86" s="27"/>
      <c r="M86" s="27"/>
    </row>
    <row r="87" spans="1:13" ht="13.5" thickBot="1" x14ac:dyDescent="0.25">
      <c r="A87" s="10">
        <v>11</v>
      </c>
      <c r="B87" s="11">
        <v>16850801</v>
      </c>
      <c r="C87" s="12" t="s">
        <v>57</v>
      </c>
      <c r="D87" s="33">
        <v>0</v>
      </c>
      <c r="E87" s="45">
        <v>0</v>
      </c>
      <c r="F87" s="63">
        <v>0</v>
      </c>
      <c r="G87" s="70">
        <f t="shared" si="33"/>
        <v>0</v>
      </c>
      <c r="H87" s="71">
        <f t="shared" si="34"/>
        <v>0</v>
      </c>
      <c r="I87" s="91">
        <f t="shared" si="37"/>
        <v>0</v>
      </c>
      <c r="J87" s="87">
        <f t="shared" si="38"/>
        <v>0</v>
      </c>
      <c r="K87" s="27"/>
      <c r="L87" s="27"/>
      <c r="M87" s="27"/>
    </row>
    <row r="88" spans="1:13" x14ac:dyDescent="0.2">
      <c r="A88" s="10"/>
      <c r="B88" s="13">
        <v>168509</v>
      </c>
      <c r="C88" s="14" t="s">
        <v>69</v>
      </c>
      <c r="D88" s="34">
        <f>D89</f>
        <v>0</v>
      </c>
      <c r="E88" s="46">
        <f>E89</f>
        <v>0</v>
      </c>
      <c r="F88" s="64">
        <f>F89</f>
        <v>0</v>
      </c>
      <c r="G88" s="72">
        <f>E88-D88</f>
        <v>0</v>
      </c>
      <c r="H88" s="76">
        <f t="shared" ref="H88:J88" si="41">SUM(H89)</f>
        <v>0</v>
      </c>
      <c r="I88" s="88">
        <f t="shared" si="41"/>
        <v>0</v>
      </c>
      <c r="J88" s="88">
        <f t="shared" si="41"/>
        <v>0</v>
      </c>
      <c r="K88" s="27"/>
      <c r="L88" s="27"/>
      <c r="M88" s="27"/>
    </row>
    <row r="89" spans="1:13" ht="13.5" thickBot="1" x14ac:dyDescent="0.25">
      <c r="A89" s="4">
        <v>4</v>
      </c>
      <c r="B89" s="18">
        <v>16850901</v>
      </c>
      <c r="C89" s="19" t="s">
        <v>70</v>
      </c>
      <c r="D89" s="37">
        <v>0</v>
      </c>
      <c r="E89" s="48">
        <v>0</v>
      </c>
      <c r="F89" s="63">
        <v>0</v>
      </c>
      <c r="G89" s="74">
        <f t="shared" si="33"/>
        <v>0</v>
      </c>
      <c r="H89" s="75">
        <f t="shared" si="34"/>
        <v>0</v>
      </c>
      <c r="I89" s="91">
        <f t="shared" si="37"/>
        <v>0</v>
      </c>
      <c r="J89" s="87">
        <f t="shared" si="38"/>
        <v>0</v>
      </c>
      <c r="K89" s="27"/>
      <c r="L89" s="27"/>
      <c r="M89" s="27"/>
    </row>
    <row r="90" spans="1:13" x14ac:dyDescent="0.2">
      <c r="A90" s="28">
        <v>14</v>
      </c>
      <c r="B90" s="11"/>
      <c r="C90" s="12"/>
      <c r="D90" s="40"/>
      <c r="E90" s="45">
        <v>0</v>
      </c>
      <c r="F90" s="53"/>
      <c r="G90" s="78"/>
      <c r="H90" s="78"/>
      <c r="I90" s="92"/>
      <c r="J90" s="92"/>
      <c r="K90" s="27"/>
      <c r="L90" s="27"/>
      <c r="M90" s="27"/>
    </row>
    <row r="91" spans="1:13" ht="13.5" thickBot="1" x14ac:dyDescent="0.25">
      <c r="C91" s="19"/>
      <c r="K91" s="27"/>
      <c r="L91" s="27"/>
      <c r="M91" s="27"/>
    </row>
    <row r="92" spans="1:13" ht="13.5" thickBot="1" x14ac:dyDescent="0.25">
      <c r="C92" s="19"/>
      <c r="K92" s="27"/>
      <c r="L92" s="27"/>
      <c r="M92" s="27"/>
    </row>
    <row r="96" spans="1:13" ht="15" hidden="1" customHeight="1" x14ac:dyDescent="0.2">
      <c r="A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 hidden="1" customHeight="1" x14ac:dyDescent="0.2">
      <c r="A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 hidden="1" customHeight="1" x14ac:dyDescent="0.2">
      <c r="A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 hidden="1" customHeight="1" x14ac:dyDescent="0.2">
      <c r="A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5" hidden="1" customHeight="1" x14ac:dyDescent="0.2">
      <c r="A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5" hidden="1" customHeight="1" x14ac:dyDescent="0.2">
      <c r="A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5" hidden="1" customHeight="1" x14ac:dyDescent="0.2">
      <c r="A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5" hidden="1" customHeight="1" x14ac:dyDescent="0.2">
      <c r="A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5" hidden="1" customHeight="1" x14ac:dyDescent="0.2">
      <c r="A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5" hidden="1" customHeight="1" x14ac:dyDescent="0.2">
      <c r="A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5" hidden="1" customHeight="1" x14ac:dyDescent="0.2">
      <c r="A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x14ac:dyDescent="0.2">
      <c r="A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</sheetData>
  <mergeCells count="20">
    <mergeCell ref="A1:C2"/>
    <mergeCell ref="D1:F1"/>
    <mergeCell ref="G1:H1"/>
    <mergeCell ref="I1:J1"/>
    <mergeCell ref="I20:I24"/>
    <mergeCell ref="J20:J24"/>
    <mergeCell ref="F21:F24"/>
    <mergeCell ref="F26:F29"/>
    <mergeCell ref="I66:I73"/>
    <mergeCell ref="J66:J73"/>
    <mergeCell ref="F67:F73"/>
    <mergeCell ref="I74:I77"/>
    <mergeCell ref="J74:J77"/>
    <mergeCell ref="F75:F77"/>
    <mergeCell ref="I78:I81"/>
    <mergeCell ref="J78:J81"/>
    <mergeCell ref="F79:F81"/>
    <mergeCell ref="I82:I85"/>
    <mergeCell ref="J82:J85"/>
    <mergeCell ref="F83:F8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5" orientation="landscape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Propiedades, Planta y Equipo</vt:lpstr>
      <vt:lpstr>'Propiedades, Planta y Equipo'!Área_de_impresión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Lucila Villamil Avedaño</dc:creator>
  <cp:lastModifiedBy>Claudia Janeth Silva Perez</cp:lastModifiedBy>
  <cp:lastPrinted>2013-08-30T15:12:55Z</cp:lastPrinted>
  <dcterms:created xsi:type="dcterms:W3CDTF">2013-08-14T16:07:35Z</dcterms:created>
  <dcterms:modified xsi:type="dcterms:W3CDTF">2016-01-15T20:52:26Z</dcterms:modified>
</cp:coreProperties>
</file>